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49E19N\Desktop\"/>
    </mc:Choice>
  </mc:AlternateContent>
  <bookViews>
    <workbookView xWindow="0" yWindow="0" windowWidth="28800" windowHeight="11835" activeTab="4"/>
  </bookViews>
  <sheets>
    <sheet name="Dive Straight In" sheetId="1" r:id="rId1"/>
    <sheet name="The Bare Minimum" sheetId="2" r:id="rId2"/>
    <sheet name="Frequency First, Then Intensity" sheetId="3" r:id="rId3"/>
    <sheet name="Intensity First, Then Frequency" sheetId="4" r:id="rId4"/>
    <sheet name="The Fire Rises" sheetId="5" r:id="rId5"/>
  </sheets>
  <calcPr calcId="152511"/>
</workbook>
</file>

<file path=xl/calcChain.xml><?xml version="1.0" encoding="utf-8"?>
<calcChain xmlns="http://schemas.openxmlformats.org/spreadsheetml/2006/main">
  <c r="K188" i="5" l="1"/>
  <c r="K187" i="5"/>
  <c r="K186" i="5"/>
  <c r="K185" i="5"/>
  <c r="I174" i="5"/>
  <c r="H174" i="5"/>
  <c r="G174" i="5"/>
  <c r="F174" i="5"/>
  <c r="E174" i="5"/>
  <c r="D174" i="5"/>
  <c r="I173" i="5"/>
  <c r="H173" i="5"/>
  <c r="G173" i="5"/>
  <c r="F173" i="5"/>
  <c r="E173" i="5"/>
  <c r="D173" i="5"/>
  <c r="I172" i="5"/>
  <c r="H172" i="5"/>
  <c r="G172" i="5"/>
  <c r="F172" i="5"/>
  <c r="E172" i="5"/>
  <c r="D172" i="5"/>
  <c r="I171" i="5"/>
  <c r="H171" i="5"/>
  <c r="G171" i="5"/>
  <c r="F171" i="5"/>
  <c r="E171" i="5"/>
  <c r="D171" i="5"/>
  <c r="I170" i="5"/>
  <c r="H170" i="5"/>
  <c r="G170" i="5"/>
  <c r="F170" i="5"/>
  <c r="E170" i="5"/>
  <c r="D170" i="5"/>
  <c r="I159" i="5"/>
  <c r="H159" i="5"/>
  <c r="G159" i="5"/>
  <c r="F159" i="5"/>
  <c r="E159" i="5"/>
  <c r="D159" i="5"/>
  <c r="I158" i="5"/>
  <c r="H158" i="5"/>
  <c r="G158" i="5"/>
  <c r="F158" i="5"/>
  <c r="E158" i="5"/>
  <c r="D158" i="5"/>
  <c r="I157" i="5"/>
  <c r="H157" i="5"/>
  <c r="G157" i="5"/>
  <c r="F157" i="5"/>
  <c r="E157" i="5"/>
  <c r="D157" i="5"/>
  <c r="I156" i="5"/>
  <c r="H156" i="5"/>
  <c r="G156" i="5"/>
  <c r="F156" i="5"/>
  <c r="E156" i="5"/>
  <c r="D156" i="5"/>
  <c r="I155" i="5"/>
  <c r="H155" i="5"/>
  <c r="G155" i="5"/>
  <c r="F155" i="5"/>
  <c r="E155" i="5"/>
  <c r="D155" i="5"/>
  <c r="K121" i="5"/>
  <c r="K120" i="5"/>
  <c r="K119" i="5"/>
  <c r="K118" i="5"/>
  <c r="I116" i="5"/>
  <c r="H116" i="5"/>
  <c r="G116" i="5"/>
  <c r="F116" i="5"/>
  <c r="E116" i="5"/>
  <c r="D116" i="5"/>
  <c r="I115" i="5"/>
  <c r="H115" i="5"/>
  <c r="G115" i="5"/>
  <c r="F115" i="5"/>
  <c r="E115" i="5"/>
  <c r="D115" i="5"/>
  <c r="I114" i="5"/>
  <c r="H114" i="5"/>
  <c r="G114" i="5"/>
  <c r="F114" i="5"/>
  <c r="E114" i="5"/>
  <c r="D114" i="5"/>
  <c r="I113" i="5"/>
  <c r="H113" i="5"/>
  <c r="G113" i="5"/>
  <c r="F113" i="5"/>
  <c r="E113" i="5"/>
  <c r="D113" i="5"/>
  <c r="I112" i="5"/>
  <c r="H112" i="5"/>
  <c r="G112" i="5"/>
  <c r="F112" i="5"/>
  <c r="E112" i="5"/>
  <c r="D112" i="5"/>
  <c r="I110" i="5"/>
  <c r="H110" i="5"/>
  <c r="G110" i="5"/>
  <c r="F110" i="5"/>
  <c r="E110" i="5"/>
  <c r="D110" i="5"/>
  <c r="I109" i="5"/>
  <c r="H109" i="5"/>
  <c r="G109" i="5"/>
  <c r="F109" i="5"/>
  <c r="E109" i="5"/>
  <c r="D109" i="5"/>
  <c r="I108" i="5"/>
  <c r="H108" i="5"/>
  <c r="G108" i="5"/>
  <c r="F108" i="5"/>
  <c r="E108" i="5"/>
  <c r="D108" i="5"/>
  <c r="I107" i="5"/>
  <c r="H107" i="5"/>
  <c r="G107" i="5"/>
  <c r="F107" i="5"/>
  <c r="E107" i="5"/>
  <c r="D107" i="5"/>
  <c r="I106" i="5"/>
  <c r="H106" i="5"/>
  <c r="G106" i="5"/>
  <c r="F106" i="5"/>
  <c r="E106" i="5"/>
  <c r="D106" i="5"/>
  <c r="K76" i="5"/>
  <c r="K75" i="5"/>
  <c r="K74" i="5"/>
  <c r="K73" i="5"/>
  <c r="I71" i="5"/>
  <c r="H71" i="5"/>
  <c r="G71" i="5"/>
  <c r="F71" i="5"/>
  <c r="E71" i="5"/>
  <c r="D71" i="5"/>
  <c r="I70" i="5"/>
  <c r="H70" i="5"/>
  <c r="G70" i="5"/>
  <c r="F70" i="5"/>
  <c r="E70" i="5"/>
  <c r="D70" i="5"/>
  <c r="I69" i="5"/>
  <c r="H69" i="5"/>
  <c r="G69" i="5"/>
  <c r="F69" i="5"/>
  <c r="E69" i="5"/>
  <c r="D69" i="5"/>
  <c r="I68" i="5"/>
  <c r="H68" i="5"/>
  <c r="G68" i="5"/>
  <c r="F68" i="5"/>
  <c r="E68" i="5"/>
  <c r="D68" i="5"/>
  <c r="I67" i="5"/>
  <c r="H67" i="5"/>
  <c r="G67" i="5"/>
  <c r="F67" i="5"/>
  <c r="E67" i="5"/>
  <c r="D67" i="5"/>
  <c r="I66" i="5"/>
  <c r="H66" i="5"/>
  <c r="G66" i="5"/>
  <c r="F66" i="5"/>
  <c r="E66" i="5"/>
  <c r="D66" i="5"/>
  <c r="I65" i="5"/>
  <c r="H65" i="5"/>
  <c r="G65" i="5"/>
  <c r="F65" i="5"/>
  <c r="E65" i="5"/>
  <c r="D65" i="5"/>
  <c r="I63" i="5"/>
  <c r="H63" i="5"/>
  <c r="G63" i="5"/>
  <c r="F63" i="5"/>
  <c r="E63" i="5"/>
  <c r="D63" i="5"/>
  <c r="I62" i="5"/>
  <c r="H62" i="5"/>
  <c r="G62" i="5"/>
  <c r="F62" i="5"/>
  <c r="E62" i="5"/>
  <c r="D62" i="5"/>
  <c r="I61" i="5"/>
  <c r="H61" i="5"/>
  <c r="G61" i="5"/>
  <c r="F61" i="5"/>
  <c r="E61" i="5"/>
  <c r="D61" i="5"/>
  <c r="I60" i="5"/>
  <c r="H60" i="5"/>
  <c r="G60" i="5"/>
  <c r="F60" i="5"/>
  <c r="E60" i="5"/>
  <c r="D60" i="5"/>
  <c r="I59" i="5"/>
  <c r="H59" i="5"/>
  <c r="G59" i="5"/>
  <c r="F59" i="5"/>
  <c r="E59" i="5"/>
  <c r="D59" i="5"/>
  <c r="I58" i="5"/>
  <c r="H58" i="5"/>
  <c r="G58" i="5"/>
  <c r="F58" i="5"/>
  <c r="E58" i="5"/>
  <c r="D58" i="5"/>
  <c r="I57" i="5"/>
  <c r="H57" i="5"/>
  <c r="G57" i="5"/>
  <c r="F57" i="5"/>
  <c r="E57" i="5"/>
  <c r="D57" i="5"/>
  <c r="K30" i="5"/>
  <c r="K29" i="5"/>
  <c r="K28" i="5"/>
  <c r="K27" i="5"/>
  <c r="I24" i="5"/>
  <c r="H24" i="5"/>
  <c r="G24" i="5"/>
  <c r="F24" i="5"/>
  <c r="E24" i="5"/>
  <c r="D24" i="5"/>
  <c r="I23" i="5"/>
  <c r="H23" i="5"/>
  <c r="G23" i="5"/>
  <c r="F23" i="5"/>
  <c r="E23" i="5"/>
  <c r="D23" i="5"/>
  <c r="I22" i="5"/>
  <c r="H22" i="5"/>
  <c r="G22" i="5"/>
  <c r="F22" i="5"/>
  <c r="E22" i="5"/>
  <c r="D22" i="5"/>
  <c r="I21" i="5"/>
  <c r="H21" i="5"/>
  <c r="G21" i="5"/>
  <c r="F21" i="5"/>
  <c r="E21" i="5"/>
  <c r="D21" i="5"/>
  <c r="I20" i="5"/>
  <c r="H20" i="5"/>
  <c r="G20" i="5"/>
  <c r="F20" i="5"/>
  <c r="E20" i="5"/>
  <c r="D20" i="5"/>
  <c r="I19" i="5"/>
  <c r="H19" i="5"/>
  <c r="G19" i="5"/>
  <c r="F19" i="5"/>
  <c r="E19" i="5"/>
  <c r="D19" i="5"/>
  <c r="I18" i="5"/>
  <c r="H18" i="5"/>
  <c r="G18" i="5"/>
  <c r="F18" i="5"/>
  <c r="E18" i="5"/>
  <c r="D18" i="5"/>
  <c r="I17" i="5"/>
  <c r="H17" i="5"/>
  <c r="G17" i="5"/>
  <c r="F17" i="5"/>
  <c r="E17" i="5"/>
  <c r="D17" i="5"/>
  <c r="I15" i="5"/>
  <c r="H15" i="5"/>
  <c r="G15" i="5"/>
  <c r="F15" i="5"/>
  <c r="E15" i="5"/>
  <c r="D15" i="5"/>
  <c r="I14" i="5"/>
  <c r="H14" i="5"/>
  <c r="G14" i="5"/>
  <c r="F14" i="5"/>
  <c r="E14" i="5"/>
  <c r="D14" i="5"/>
  <c r="I13" i="5"/>
  <c r="H13" i="5"/>
  <c r="G13" i="5"/>
  <c r="F13" i="5"/>
  <c r="E13" i="5"/>
  <c r="D13" i="5"/>
  <c r="I12" i="5"/>
  <c r="H12" i="5"/>
  <c r="G12" i="5"/>
  <c r="F12" i="5"/>
  <c r="E12" i="5"/>
  <c r="D12" i="5"/>
  <c r="I11" i="5"/>
  <c r="H11" i="5"/>
  <c r="G11" i="5"/>
  <c r="F11" i="5"/>
  <c r="E11" i="5"/>
  <c r="D11" i="5"/>
  <c r="I10" i="5"/>
  <c r="H10" i="5"/>
  <c r="G10" i="5"/>
  <c r="F10" i="5"/>
  <c r="E10" i="5"/>
  <c r="D10" i="5"/>
  <c r="I9" i="5"/>
  <c r="H9" i="5"/>
  <c r="G9" i="5"/>
  <c r="F9" i="5"/>
  <c r="E9" i="5"/>
  <c r="D9" i="5"/>
  <c r="I8" i="5"/>
  <c r="H8" i="5"/>
  <c r="G8" i="5"/>
  <c r="F8" i="5"/>
  <c r="E8" i="5"/>
  <c r="D8" i="5"/>
  <c r="K237" i="4"/>
  <c r="K236" i="4"/>
  <c r="K235" i="4"/>
  <c r="K234" i="4"/>
  <c r="I223" i="4"/>
  <c r="H223" i="4"/>
  <c r="G223" i="4"/>
  <c r="F223" i="4"/>
  <c r="E223" i="4"/>
  <c r="D223" i="4"/>
  <c r="I222" i="4"/>
  <c r="H222" i="4"/>
  <c r="G222" i="4"/>
  <c r="F222" i="4"/>
  <c r="E222" i="4"/>
  <c r="D222" i="4"/>
  <c r="I221" i="4"/>
  <c r="H221" i="4"/>
  <c r="G221" i="4"/>
  <c r="F221" i="4"/>
  <c r="E221" i="4"/>
  <c r="D221" i="4"/>
  <c r="I220" i="4"/>
  <c r="H220" i="4"/>
  <c r="G220" i="4"/>
  <c r="F220" i="4"/>
  <c r="E220" i="4"/>
  <c r="D220" i="4"/>
  <c r="I219" i="4"/>
  <c r="H219" i="4"/>
  <c r="G219" i="4"/>
  <c r="F219" i="4"/>
  <c r="E219" i="4"/>
  <c r="D219" i="4"/>
  <c r="I208" i="4"/>
  <c r="H208" i="4"/>
  <c r="G208" i="4"/>
  <c r="F208" i="4"/>
  <c r="E208" i="4"/>
  <c r="D208" i="4"/>
  <c r="I207" i="4"/>
  <c r="H207" i="4"/>
  <c r="G207" i="4"/>
  <c r="F207" i="4"/>
  <c r="E207" i="4"/>
  <c r="D207" i="4"/>
  <c r="I206" i="4"/>
  <c r="H206" i="4"/>
  <c r="G206" i="4"/>
  <c r="F206" i="4"/>
  <c r="E206" i="4"/>
  <c r="D206" i="4"/>
  <c r="I205" i="4"/>
  <c r="H205" i="4"/>
  <c r="G205" i="4"/>
  <c r="F205" i="4"/>
  <c r="E205" i="4"/>
  <c r="D205" i="4"/>
  <c r="I204" i="4"/>
  <c r="H204" i="4"/>
  <c r="G204" i="4"/>
  <c r="F204" i="4"/>
  <c r="E204" i="4"/>
  <c r="D204" i="4"/>
  <c r="J188" i="4"/>
  <c r="J187" i="4"/>
  <c r="J186" i="4"/>
  <c r="J185" i="4"/>
  <c r="H174" i="4"/>
  <c r="G174" i="4"/>
  <c r="F174" i="4"/>
  <c r="E174" i="4"/>
  <c r="D174" i="4"/>
  <c r="H173" i="4"/>
  <c r="G173" i="4"/>
  <c r="F173" i="4"/>
  <c r="E173" i="4"/>
  <c r="D173" i="4"/>
  <c r="H172" i="4"/>
  <c r="G172" i="4"/>
  <c r="F172" i="4"/>
  <c r="E172" i="4"/>
  <c r="D172" i="4"/>
  <c r="H171" i="4"/>
  <c r="G171" i="4"/>
  <c r="F171" i="4"/>
  <c r="E171" i="4"/>
  <c r="D171" i="4"/>
  <c r="H170" i="4"/>
  <c r="G170" i="4"/>
  <c r="F170" i="4"/>
  <c r="E170" i="4"/>
  <c r="D170" i="4"/>
  <c r="H159" i="4"/>
  <c r="G159" i="4"/>
  <c r="F159" i="4"/>
  <c r="E159" i="4"/>
  <c r="D159" i="4"/>
  <c r="H158" i="4"/>
  <c r="G158" i="4"/>
  <c r="F158" i="4"/>
  <c r="E158" i="4"/>
  <c r="D158" i="4"/>
  <c r="H157" i="4"/>
  <c r="G157" i="4"/>
  <c r="F157" i="4"/>
  <c r="E157" i="4"/>
  <c r="D157" i="4"/>
  <c r="H156" i="4"/>
  <c r="G156" i="4"/>
  <c r="F156" i="4"/>
  <c r="E156" i="4"/>
  <c r="D156" i="4"/>
  <c r="H155" i="4"/>
  <c r="G155" i="4"/>
  <c r="F155" i="4"/>
  <c r="E155" i="4"/>
  <c r="D155" i="4"/>
  <c r="I139" i="4"/>
  <c r="I138" i="4"/>
  <c r="I137" i="4"/>
  <c r="I136" i="4"/>
  <c r="G125" i="4"/>
  <c r="F125" i="4"/>
  <c r="E125" i="4"/>
  <c r="D125" i="4"/>
  <c r="G124" i="4"/>
  <c r="F124" i="4"/>
  <c r="E124" i="4"/>
  <c r="D124" i="4"/>
  <c r="G123" i="4"/>
  <c r="F123" i="4"/>
  <c r="E123" i="4"/>
  <c r="D123" i="4"/>
  <c r="G122" i="4"/>
  <c r="F122" i="4"/>
  <c r="E122" i="4"/>
  <c r="D122" i="4"/>
  <c r="G121" i="4"/>
  <c r="F121" i="4"/>
  <c r="E121" i="4"/>
  <c r="D121" i="4"/>
  <c r="G110" i="4"/>
  <c r="F110" i="4"/>
  <c r="E110" i="4"/>
  <c r="D110" i="4"/>
  <c r="G109" i="4"/>
  <c r="F109" i="4"/>
  <c r="E109" i="4"/>
  <c r="D109" i="4"/>
  <c r="G108" i="4"/>
  <c r="F108" i="4"/>
  <c r="E108" i="4"/>
  <c r="D108" i="4"/>
  <c r="G107" i="4"/>
  <c r="F107" i="4"/>
  <c r="E107" i="4"/>
  <c r="D107" i="4"/>
  <c r="G106" i="4"/>
  <c r="F106" i="4"/>
  <c r="E106" i="4"/>
  <c r="D106" i="4"/>
  <c r="H90" i="4"/>
  <c r="H89" i="4"/>
  <c r="H88" i="4"/>
  <c r="H8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G42" i="4"/>
  <c r="G41" i="4"/>
  <c r="G40" i="4"/>
  <c r="G39" i="4"/>
  <c r="E27" i="4"/>
  <c r="D27" i="4"/>
  <c r="E26" i="4"/>
  <c r="D26" i="4"/>
  <c r="E25" i="4"/>
  <c r="D25" i="4"/>
  <c r="E24" i="4"/>
  <c r="D24" i="4"/>
  <c r="E23" i="4"/>
  <c r="D23" i="4"/>
  <c r="E12" i="4"/>
  <c r="D12" i="4"/>
  <c r="E11" i="4"/>
  <c r="D11" i="4"/>
  <c r="E10" i="4"/>
  <c r="D10" i="4"/>
  <c r="E9" i="4"/>
  <c r="D9" i="4"/>
  <c r="E8" i="4"/>
  <c r="D8" i="4"/>
  <c r="I326" i="3"/>
  <c r="I325" i="3"/>
  <c r="I324" i="3"/>
  <c r="I323" i="3"/>
  <c r="G317" i="3"/>
  <c r="F317" i="3"/>
  <c r="E317" i="3"/>
  <c r="D317" i="3"/>
  <c r="G316" i="3"/>
  <c r="F316" i="3"/>
  <c r="E316" i="3"/>
  <c r="D316" i="3"/>
  <c r="G315" i="3"/>
  <c r="F315" i="3"/>
  <c r="E315" i="3"/>
  <c r="D315" i="3"/>
  <c r="G314" i="3"/>
  <c r="F314" i="3"/>
  <c r="E314" i="3"/>
  <c r="D314" i="3"/>
  <c r="G313" i="3"/>
  <c r="F313" i="3"/>
  <c r="E313" i="3"/>
  <c r="D313" i="3"/>
  <c r="G307" i="3"/>
  <c r="F307" i="3"/>
  <c r="E307" i="3"/>
  <c r="D307" i="3"/>
  <c r="G306" i="3"/>
  <c r="F306" i="3"/>
  <c r="E306" i="3"/>
  <c r="D306" i="3"/>
  <c r="G305" i="3"/>
  <c r="F305" i="3"/>
  <c r="E305" i="3"/>
  <c r="D305" i="3"/>
  <c r="G304" i="3"/>
  <c r="F304" i="3"/>
  <c r="E304" i="3"/>
  <c r="D304" i="3"/>
  <c r="G303" i="3"/>
  <c r="F303" i="3"/>
  <c r="E303" i="3"/>
  <c r="D303" i="3"/>
  <c r="P278" i="3"/>
  <c r="P277" i="3"/>
  <c r="P276" i="3"/>
  <c r="P275" i="3"/>
  <c r="N268" i="3"/>
  <c r="M268" i="3"/>
  <c r="L268" i="3"/>
  <c r="K268" i="3"/>
  <c r="D268" i="3"/>
  <c r="N267" i="3"/>
  <c r="M267" i="3"/>
  <c r="L267" i="3"/>
  <c r="K267" i="3"/>
  <c r="D267" i="3"/>
  <c r="N266" i="3"/>
  <c r="M266" i="3"/>
  <c r="L266" i="3"/>
  <c r="K266" i="3"/>
  <c r="D266" i="3"/>
  <c r="N265" i="3"/>
  <c r="M265" i="3"/>
  <c r="L265" i="3"/>
  <c r="K265" i="3"/>
  <c r="D265" i="3"/>
  <c r="N264" i="3"/>
  <c r="M264" i="3"/>
  <c r="L264" i="3"/>
  <c r="K264" i="3"/>
  <c r="D264" i="3"/>
  <c r="D263" i="3"/>
  <c r="D262" i="3"/>
  <c r="D260" i="3"/>
  <c r="D259" i="3"/>
  <c r="N258" i="3"/>
  <c r="M258" i="3"/>
  <c r="L258" i="3"/>
  <c r="K258" i="3"/>
  <c r="D258" i="3"/>
  <c r="N257" i="3"/>
  <c r="M257" i="3"/>
  <c r="L257" i="3"/>
  <c r="K257" i="3"/>
  <c r="D257" i="3"/>
  <c r="N256" i="3"/>
  <c r="M256" i="3"/>
  <c r="L256" i="3"/>
  <c r="K256" i="3"/>
  <c r="D256" i="3"/>
  <c r="N255" i="3"/>
  <c r="M255" i="3"/>
  <c r="L255" i="3"/>
  <c r="K255" i="3"/>
  <c r="D255" i="3"/>
  <c r="N254" i="3"/>
  <c r="M254" i="3"/>
  <c r="L254" i="3"/>
  <c r="K254" i="3"/>
  <c r="D254" i="3"/>
  <c r="P229" i="3"/>
  <c r="P228" i="3"/>
  <c r="P227" i="3"/>
  <c r="P226" i="3"/>
  <c r="N219" i="3"/>
  <c r="M219" i="3"/>
  <c r="L219" i="3"/>
  <c r="K219" i="3"/>
  <c r="N218" i="3"/>
  <c r="M218" i="3"/>
  <c r="L218" i="3"/>
  <c r="K218" i="3"/>
  <c r="N217" i="3"/>
  <c r="M217" i="3"/>
  <c r="L217" i="3"/>
  <c r="K217" i="3"/>
  <c r="D217" i="3"/>
  <c r="N216" i="3"/>
  <c r="M216" i="3"/>
  <c r="L216" i="3"/>
  <c r="K216" i="3"/>
  <c r="D216" i="3"/>
  <c r="N215" i="3"/>
  <c r="M215" i="3"/>
  <c r="L215" i="3"/>
  <c r="K215" i="3"/>
  <c r="D215" i="3"/>
  <c r="D214" i="3"/>
  <c r="D213" i="3"/>
  <c r="D212" i="3"/>
  <c r="D210" i="3"/>
  <c r="N209" i="3"/>
  <c r="M209" i="3"/>
  <c r="L209" i="3"/>
  <c r="K209" i="3"/>
  <c r="D209" i="3"/>
  <c r="N208" i="3"/>
  <c r="M208" i="3"/>
  <c r="L208" i="3"/>
  <c r="K208" i="3"/>
  <c r="D208" i="3"/>
  <c r="N207" i="3"/>
  <c r="M207" i="3"/>
  <c r="L207" i="3"/>
  <c r="K207" i="3"/>
  <c r="D207" i="3"/>
  <c r="N206" i="3"/>
  <c r="M206" i="3"/>
  <c r="L206" i="3"/>
  <c r="K206" i="3"/>
  <c r="D206" i="3"/>
  <c r="N205" i="3"/>
  <c r="M205" i="3"/>
  <c r="L205" i="3"/>
  <c r="K205" i="3"/>
  <c r="D205" i="3"/>
  <c r="D195" i="3"/>
  <c r="D194" i="3"/>
  <c r="D193" i="3"/>
  <c r="D192" i="3"/>
  <c r="D191" i="3"/>
  <c r="D190" i="3"/>
  <c r="D189" i="3"/>
  <c r="D187" i="3"/>
  <c r="D186" i="3"/>
  <c r="D185" i="3"/>
  <c r="D184" i="3"/>
  <c r="D183" i="3"/>
  <c r="D182" i="3"/>
  <c r="D181" i="3"/>
  <c r="O180" i="3"/>
  <c r="O179" i="3"/>
  <c r="O178" i="3"/>
  <c r="O177" i="3"/>
  <c r="M170" i="3"/>
  <c r="L170" i="3"/>
  <c r="K170" i="3"/>
  <c r="M169" i="3"/>
  <c r="L169" i="3"/>
  <c r="K169" i="3"/>
  <c r="M168" i="3"/>
  <c r="L168" i="3"/>
  <c r="K168" i="3"/>
  <c r="D168" i="3"/>
  <c r="M167" i="3"/>
  <c r="L167" i="3"/>
  <c r="K167" i="3"/>
  <c r="D167" i="3"/>
  <c r="M166" i="3"/>
  <c r="L166" i="3"/>
  <c r="K166" i="3"/>
  <c r="D166" i="3"/>
  <c r="D165" i="3"/>
  <c r="D164" i="3"/>
  <c r="D163" i="3"/>
  <c r="D161" i="3"/>
  <c r="M160" i="3"/>
  <c r="L160" i="3"/>
  <c r="K160" i="3"/>
  <c r="D160" i="3"/>
  <c r="M159" i="3"/>
  <c r="L159" i="3"/>
  <c r="K159" i="3"/>
  <c r="D159" i="3"/>
  <c r="M158" i="3"/>
  <c r="L158" i="3"/>
  <c r="K158" i="3"/>
  <c r="D158" i="3"/>
  <c r="M157" i="3"/>
  <c r="L157" i="3"/>
  <c r="K157" i="3"/>
  <c r="D157" i="3"/>
  <c r="M156" i="3"/>
  <c r="L156" i="3"/>
  <c r="K156" i="3"/>
  <c r="D156" i="3"/>
  <c r="O131" i="3"/>
  <c r="O130" i="3"/>
  <c r="O129" i="3"/>
  <c r="O128" i="3"/>
  <c r="M121" i="3"/>
  <c r="L121" i="3"/>
  <c r="K121" i="3"/>
  <c r="M120" i="3"/>
  <c r="L120" i="3"/>
  <c r="K120" i="3"/>
  <c r="M119" i="3"/>
  <c r="L119" i="3"/>
  <c r="K119" i="3"/>
  <c r="E119" i="3"/>
  <c r="D119" i="3"/>
  <c r="M118" i="3"/>
  <c r="L118" i="3"/>
  <c r="K118" i="3"/>
  <c r="E118" i="3"/>
  <c r="D118" i="3"/>
  <c r="M117" i="3"/>
  <c r="L117" i="3"/>
  <c r="K117" i="3"/>
  <c r="E117" i="3"/>
  <c r="D117" i="3"/>
  <c r="E116" i="3"/>
  <c r="D116" i="3"/>
  <c r="E115" i="3"/>
  <c r="D115" i="3"/>
  <c r="E114" i="3"/>
  <c r="D114" i="3"/>
  <c r="E112" i="3"/>
  <c r="D112" i="3"/>
  <c r="M111" i="3"/>
  <c r="L111" i="3"/>
  <c r="K111" i="3"/>
  <c r="E111" i="3"/>
  <c r="D111" i="3"/>
  <c r="M110" i="3"/>
  <c r="L110" i="3"/>
  <c r="K110" i="3"/>
  <c r="E110" i="3"/>
  <c r="D110" i="3"/>
  <c r="M109" i="3"/>
  <c r="L109" i="3"/>
  <c r="K109" i="3"/>
  <c r="E109" i="3"/>
  <c r="D109" i="3"/>
  <c r="M108" i="3"/>
  <c r="L108" i="3"/>
  <c r="K108" i="3"/>
  <c r="E108" i="3"/>
  <c r="D108" i="3"/>
  <c r="M107" i="3"/>
  <c r="L107" i="3"/>
  <c r="K107" i="3"/>
  <c r="E107" i="3"/>
  <c r="D107" i="3"/>
  <c r="D97" i="3"/>
  <c r="D96" i="3"/>
  <c r="D95" i="3"/>
  <c r="D94" i="3"/>
  <c r="D93" i="3"/>
  <c r="D92" i="3"/>
  <c r="D91" i="3"/>
  <c r="D89" i="3"/>
  <c r="D88" i="3"/>
  <c r="D87" i="3"/>
  <c r="D86" i="3"/>
  <c r="D85" i="3"/>
  <c r="D84" i="3"/>
  <c r="D83" i="3"/>
  <c r="N82" i="3"/>
  <c r="N81" i="3"/>
  <c r="N80" i="3"/>
  <c r="N79" i="3"/>
  <c r="L72" i="3"/>
  <c r="K72" i="3"/>
  <c r="L71" i="3"/>
  <c r="K71" i="3"/>
  <c r="L70" i="3"/>
  <c r="K70" i="3"/>
  <c r="E70" i="3"/>
  <c r="D70" i="3"/>
  <c r="L69" i="3"/>
  <c r="K69" i="3"/>
  <c r="E69" i="3"/>
  <c r="D69" i="3"/>
  <c r="L68" i="3"/>
  <c r="K68" i="3"/>
  <c r="E68" i="3"/>
  <c r="D68" i="3"/>
  <c r="E67" i="3"/>
  <c r="D67" i="3"/>
  <c r="E66" i="3"/>
  <c r="D66" i="3"/>
  <c r="E65" i="3"/>
  <c r="D65" i="3"/>
  <c r="E63" i="3"/>
  <c r="D63" i="3"/>
  <c r="L62" i="3"/>
  <c r="K62" i="3"/>
  <c r="E62" i="3"/>
  <c r="D62" i="3"/>
  <c r="L61" i="3"/>
  <c r="K61" i="3"/>
  <c r="E61" i="3"/>
  <c r="D61" i="3"/>
  <c r="L60" i="3"/>
  <c r="K60" i="3"/>
  <c r="E60" i="3"/>
  <c r="D60" i="3"/>
  <c r="L59" i="3"/>
  <c r="K59" i="3"/>
  <c r="E59" i="3"/>
  <c r="D59" i="3"/>
  <c r="L58" i="3"/>
  <c r="K58" i="3"/>
  <c r="E58" i="3"/>
  <c r="D58" i="3"/>
  <c r="N33" i="3"/>
  <c r="N32" i="3"/>
  <c r="N31" i="3"/>
  <c r="N30" i="3"/>
  <c r="L23" i="3"/>
  <c r="K23" i="3"/>
  <c r="L22" i="3"/>
  <c r="K22" i="3"/>
  <c r="L21" i="3"/>
  <c r="K21" i="3"/>
  <c r="L20" i="3"/>
  <c r="K20" i="3"/>
  <c r="L19" i="3"/>
  <c r="K19" i="3"/>
  <c r="F18" i="3"/>
  <c r="E18" i="3"/>
  <c r="D18" i="3"/>
  <c r="F17" i="3"/>
  <c r="E17" i="3"/>
  <c r="D17" i="3"/>
  <c r="F16" i="3"/>
  <c r="E16" i="3"/>
  <c r="D16" i="3"/>
  <c r="L13" i="3"/>
  <c r="K13" i="3"/>
  <c r="L12" i="3"/>
  <c r="K12" i="3"/>
  <c r="L11" i="3"/>
  <c r="K11" i="3"/>
  <c r="F11" i="3"/>
  <c r="E11" i="3"/>
  <c r="D11" i="3"/>
  <c r="L10" i="3"/>
  <c r="K10" i="3"/>
  <c r="F10" i="3"/>
  <c r="E10" i="3"/>
  <c r="D10" i="3"/>
  <c r="L9" i="3"/>
  <c r="K9" i="3"/>
  <c r="F9" i="3"/>
  <c r="E9" i="3"/>
  <c r="D9" i="3"/>
  <c r="K45" i="1"/>
  <c r="K44" i="1"/>
  <c r="K43" i="1"/>
  <c r="K42" i="1"/>
  <c r="I32" i="1"/>
  <c r="H32" i="1"/>
  <c r="G32" i="1"/>
  <c r="F32" i="1"/>
  <c r="E32" i="1"/>
  <c r="D32" i="1"/>
  <c r="I31" i="1"/>
  <c r="H31" i="1"/>
  <c r="G31" i="1"/>
  <c r="F31" i="1"/>
  <c r="E31" i="1"/>
  <c r="D31" i="1"/>
  <c r="I30" i="1"/>
  <c r="H30" i="1"/>
  <c r="G30" i="1"/>
  <c r="F30" i="1"/>
  <c r="E30" i="1"/>
  <c r="D30" i="1"/>
  <c r="I29" i="1"/>
  <c r="H29" i="1"/>
  <c r="G29" i="1"/>
  <c r="F29" i="1"/>
  <c r="E29" i="1"/>
  <c r="D29" i="1"/>
  <c r="I28" i="1"/>
  <c r="H28" i="1"/>
  <c r="G28" i="1"/>
  <c r="F28" i="1"/>
  <c r="E28" i="1"/>
  <c r="D28" i="1"/>
  <c r="I17" i="1"/>
  <c r="H17" i="1"/>
  <c r="G17" i="1"/>
  <c r="F17" i="1"/>
  <c r="E17" i="1"/>
  <c r="D17" i="1"/>
  <c r="I16" i="1"/>
  <c r="H16" i="1"/>
  <c r="G16" i="1"/>
  <c r="F16" i="1"/>
  <c r="E16" i="1"/>
  <c r="D16" i="1"/>
  <c r="I15" i="1"/>
  <c r="H15" i="1"/>
  <c r="G15" i="1"/>
  <c r="F15" i="1"/>
  <c r="E15" i="1"/>
  <c r="D15" i="1"/>
  <c r="I14" i="1"/>
  <c r="H14" i="1"/>
  <c r="G14" i="1"/>
  <c r="F14" i="1"/>
  <c r="E14" i="1"/>
  <c r="D14" i="1"/>
  <c r="I13" i="1"/>
  <c r="H13" i="1"/>
  <c r="G13" i="1"/>
  <c r="F13" i="1"/>
  <c r="E13" i="1"/>
  <c r="D13" i="1"/>
  <c r="A65" i="1"/>
</calcChain>
</file>

<file path=xl/comments1.xml><?xml version="1.0" encoding="utf-8"?>
<comments xmlns="http://schemas.openxmlformats.org/spreadsheetml/2006/main">
  <authors>
    <author/>
  </authors>
  <commentList>
    <comment ref="B2" authorId="0" shapeId="0">
      <text>
        <r>
          <rPr>
            <sz val="10"/>
            <color rgb="FF000000"/>
            <rFont val="Arial"/>
          </rPr>
          <t>This holds steady until it feels light for 4-5 days in a row, then move it up 20-lbs or 10-kgs</t>
        </r>
      </text>
    </comment>
    <comment ref="C2" authorId="0" shapeId="0">
      <text>
        <r>
          <rPr>
            <sz val="10"/>
            <color rgb="FF000000"/>
            <rFont val="Arial"/>
          </rPr>
          <t>Fluctuates</t>
        </r>
      </text>
    </comment>
    <comment ref="D2" authorId="0" shapeId="0">
      <text>
        <r>
          <rPr>
            <sz val="10"/>
            <color rgb="FF000000"/>
            <rFont val="Arial"/>
          </rPr>
          <t>This holds steady until it feels light for 4-5 days in a row, then move it up 10-lbs or 5-kgs</t>
        </r>
      </text>
    </comment>
    <comment ref="E2" authorId="0" shapeId="0">
      <text>
        <r>
          <rPr>
            <sz val="10"/>
            <color rgb="FF000000"/>
            <rFont val="Arial"/>
          </rPr>
          <t>Fluctuates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6" authorId="0" shapeId="0">
      <text>
        <r>
          <rPr>
            <sz val="10"/>
            <color rgb="FF000000"/>
            <rFont val="Arial"/>
          </rPr>
          <t>**Note from Chris**
There was no pretty way to write this and still make it printable. I hope you can follow along alright.</t>
        </r>
      </text>
    </comment>
    <comment ref="B8" authorId="0" shapeId="0">
      <text>
        <r>
          <rPr>
            <sz val="10"/>
            <color rgb="FF000000"/>
            <rFont val="Arial"/>
          </rPr>
          <t>Whatever you normally do, that works for you. This can be mobility stuff, potentiation exercises like box jumps, sprints, or jumping rope.</t>
        </r>
      </text>
    </comment>
    <comment ref="B9" authorId="0" shapeId="0">
      <text>
        <r>
          <rPr>
            <sz val="10"/>
            <color rgb="FF000000"/>
            <rFont val="Arial"/>
          </rPr>
          <t>The 8, 5, 4, is my (Chris') personal preference. Ramp up in whatever way works for you.</t>
        </r>
      </text>
    </comment>
    <comment ref="I9" authorId="0" shapeId="0">
      <text>
        <r>
          <rPr>
            <sz val="10"/>
            <color rgb="FF000000"/>
            <rFont val="Arial"/>
          </rPr>
          <t>The 8, 5, 4, 3, 2 is my (Chris') personal preference. Ramp up in whatever way works for you.</t>
        </r>
      </text>
    </comment>
    <comment ref="D12" authorId="0" shapeId="0">
      <text>
        <r>
          <rPr>
            <sz val="10"/>
            <color rgb="FF000000"/>
            <rFont val="Arial"/>
          </rPr>
          <t>60% 1rm for 3 x 3</t>
        </r>
      </text>
    </comment>
    <comment ref="E12" authorId="0" shapeId="0">
      <text>
        <r>
          <rPr>
            <sz val="10"/>
            <color rgb="FF000000"/>
            <rFont val="Arial"/>
          </rPr>
          <t>60% 1rm for 3 x 3</t>
        </r>
      </text>
    </comment>
    <comment ref="F12" authorId="0" shapeId="0">
      <text>
        <r>
          <rPr>
            <sz val="10"/>
            <color rgb="FF000000"/>
            <rFont val="Arial"/>
          </rPr>
          <t>60% 1rm for 3 x 3</t>
        </r>
      </text>
    </comment>
    <comment ref="B15" authorId="0" shapeId="0">
      <text>
        <r>
          <rPr>
            <sz val="10"/>
            <color rgb="FF000000"/>
            <rFont val="Arial"/>
          </rPr>
          <t>Whatever you normally do, that works for you. This can be mobility stuff, potentiation exercises like box jumps, sprints, or jumping rope.</t>
        </r>
      </text>
    </comment>
    <comment ref="B16" authorId="0" shapeId="0">
      <text>
        <r>
          <rPr>
            <sz val="10"/>
            <color rgb="FF000000"/>
            <rFont val="Arial"/>
          </rPr>
          <t>The 8, 5, 4  is my (Chris') personal preference. Ramp up in whatever way works for you.</t>
        </r>
      </text>
    </comment>
    <comment ref="I18" authorId="0" shapeId="0">
      <text>
        <r>
          <rPr>
            <sz val="10"/>
            <color rgb="FF000000"/>
            <rFont val="Arial"/>
          </rPr>
          <t>Whatever you normally do, that works for you. This can be mobility stuff, potentiation exercises like box jumps, sprints, or jumping rope.</t>
        </r>
      </text>
    </comment>
    <comment ref="D19" authorId="0" shapeId="0">
      <text>
        <r>
          <rPr>
            <sz val="10"/>
            <color rgb="FF000000"/>
            <rFont val="Arial"/>
          </rPr>
          <t>60% 1rm for 3 x 3</t>
        </r>
      </text>
    </comment>
    <comment ref="E19" authorId="0" shapeId="0">
      <text>
        <r>
          <rPr>
            <sz val="10"/>
            <color rgb="FF000000"/>
            <rFont val="Arial"/>
          </rPr>
          <t>60% 1rm for 3 x 3</t>
        </r>
      </text>
    </comment>
    <comment ref="F19" authorId="0" shapeId="0">
      <text>
        <r>
          <rPr>
            <sz val="10"/>
            <color rgb="FF000000"/>
            <rFont val="Arial"/>
          </rPr>
          <t>60% 1rm for 3 x 3</t>
        </r>
      </text>
    </comment>
    <comment ref="I19" authorId="0" shapeId="0">
      <text>
        <r>
          <rPr>
            <sz val="10"/>
            <color rgb="FF000000"/>
            <rFont val="Arial"/>
          </rPr>
          <t>The 8, 5, 4, 3, 2 is my (Chris') personal preference. Ramp up in whatever way works for you.</t>
        </r>
      </text>
    </comment>
    <comment ref="I24" authorId="0" shapeId="0">
      <text>
        <r>
          <rPr>
            <sz val="10"/>
            <color rgb="FF000000"/>
            <rFont val="Arial"/>
          </rPr>
          <t>Daily min should start around 80% of 1rm, but creep up to 85-90% over time with the program</t>
        </r>
      </text>
    </comment>
    <comment ref="I27" authorId="0" shapeId="0">
      <text>
        <r>
          <rPr>
            <sz val="10"/>
            <color rgb="FF000000"/>
            <rFont val="Arial"/>
          </rPr>
          <t>Will probably start about 85-90% or 1rm and move up to 95%+ with experience</t>
        </r>
      </text>
    </comment>
    <comment ref="I28" authorId="0" shapeId="0">
      <text>
        <r>
          <rPr>
            <sz val="10"/>
            <color rgb="FF000000"/>
            <rFont val="Arial"/>
          </rPr>
          <t>1-2x/week. Doesn't have to be the two days I specified. Warm-up as needed.</t>
        </r>
      </text>
    </comment>
    <comment ref="K28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L28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K29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L29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K30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L30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K31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L31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K32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L32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B58" authorId="0" shapeId="0">
      <text>
        <r>
          <rPr>
            <sz val="10"/>
            <color rgb="FF000000"/>
            <rFont val="Arial"/>
          </rPr>
          <t>The 8, 5, 4, is my (Chris') personal preference. Ramp up in whatever way works for you.</t>
        </r>
      </text>
    </comment>
    <comment ref="I58" authorId="0" shapeId="0">
      <text>
        <r>
          <rPr>
            <sz val="10"/>
            <color rgb="FF000000"/>
            <rFont val="Arial"/>
          </rPr>
          <t>The 8, 5, 4, 3, 2 is my (Chris') personal preference. Ramp up in whatever way works for you.</t>
        </r>
      </text>
    </comment>
    <comment ref="B65" authorId="0" shapeId="0">
      <text>
        <r>
          <rPr>
            <sz val="10"/>
            <color rgb="FF000000"/>
            <rFont val="Arial"/>
          </rPr>
          <t>The 8, 5, 4  is my (Chris') personal preference. Ramp up in whatever way works for you.</t>
        </r>
      </text>
    </comment>
    <comment ref="I68" authorId="0" shapeId="0">
      <text>
        <r>
          <rPr>
            <sz val="10"/>
            <color rgb="FF000000"/>
            <rFont val="Arial"/>
          </rPr>
          <t>The 8, 5, 4, 3, 2 is my (Chris') personal preference. Ramp up in whatever way works for you.</t>
        </r>
      </text>
    </comment>
    <comment ref="I77" authorId="0" shapeId="0">
      <text>
        <r>
          <rPr>
            <sz val="10"/>
            <color rgb="FF000000"/>
            <rFont val="Arial"/>
          </rPr>
          <t>1-2x/week. Doesn't have to be the two days I specified. Warm-up as needed.</t>
        </r>
      </text>
    </comment>
    <comment ref="K77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L77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K78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L78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K79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L79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K80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L80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K81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L81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B83" authorId="0" shapeId="0">
      <text>
        <r>
          <rPr>
            <sz val="10"/>
            <color rgb="FF000000"/>
            <rFont val="Arial"/>
          </rPr>
          <t>The 8, 5, 4, 3 is my (Chris') personal preference. Ramp up in whatever way works for you.</t>
        </r>
      </text>
    </comment>
    <comment ref="B91" authorId="0" shapeId="0">
      <text>
        <r>
          <rPr>
            <sz val="10"/>
            <color rgb="FF000000"/>
            <rFont val="Arial"/>
          </rPr>
          <t>The 8, 5, 4, 3 is my (Chris') personal preference. Ramp up in whatever way works for you.</t>
        </r>
      </text>
    </comment>
    <comment ref="B107" authorId="0" shapeId="0">
      <text>
        <r>
          <rPr>
            <sz val="10"/>
            <color rgb="FF000000"/>
            <rFont val="Arial"/>
          </rPr>
          <t>The 8, 5, 4, is my (Chris') personal preference. Ramp up in whatever way works for you.</t>
        </r>
      </text>
    </comment>
    <comment ref="I107" authorId="0" shapeId="0">
      <text>
        <r>
          <rPr>
            <sz val="10"/>
            <color rgb="FF000000"/>
            <rFont val="Arial"/>
          </rPr>
          <t>The 8, 5, 4, 3, 2 is my (Chris') personal preference. Ramp up in whatever way works for you.</t>
        </r>
      </text>
    </comment>
    <comment ref="B114" authorId="0" shapeId="0">
      <text>
        <r>
          <rPr>
            <sz val="10"/>
            <color rgb="FF000000"/>
            <rFont val="Arial"/>
          </rPr>
          <t>The 8, 5, 4  is my (Chris') personal preference. Ramp up in whatever way works for you.</t>
        </r>
      </text>
    </comment>
    <comment ref="I117" authorId="0" shapeId="0">
      <text>
        <r>
          <rPr>
            <sz val="10"/>
            <color rgb="FF000000"/>
            <rFont val="Arial"/>
          </rPr>
          <t>The 8, 5, 4, 3, 2 is my (Chris') personal preference. Ramp up in whatever way works for you.</t>
        </r>
      </text>
    </comment>
    <comment ref="I122" authorId="0" shapeId="0">
      <text>
        <r>
          <rPr>
            <sz val="10"/>
            <color rgb="FF000000"/>
            <rFont val="Arial"/>
          </rPr>
          <t>Daily min should start around 80% of 1rm, but creep up to 85-90% over time with the program</t>
        </r>
      </text>
    </comment>
    <comment ref="I125" authorId="0" shapeId="0">
      <text>
        <r>
          <rPr>
            <sz val="10"/>
            <color rgb="FF000000"/>
            <rFont val="Arial"/>
          </rPr>
          <t>Will probably start about 85-90% or 1rm and move up to 95%+ with experience</t>
        </r>
      </text>
    </comment>
    <comment ref="I126" authorId="0" shapeId="0">
      <text>
        <r>
          <rPr>
            <sz val="10"/>
            <color rgb="FF000000"/>
            <rFont val="Arial"/>
          </rPr>
          <t>1-2x/week. Doesn't have to be the two days I specified. Warm-up as needed.</t>
        </r>
      </text>
    </comment>
    <comment ref="K126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L126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K127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L127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K128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L128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K129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L129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K130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L130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B156" authorId="0" shapeId="0">
      <text>
        <r>
          <rPr>
            <sz val="10"/>
            <color rgb="FF000000"/>
            <rFont val="Arial"/>
          </rPr>
          <t>The 8, 5, 4, is my (Chris') personal preference. Ramp up in whatever way works for you.</t>
        </r>
      </text>
    </comment>
    <comment ref="I156" authorId="0" shapeId="0">
      <text>
        <r>
          <rPr>
            <sz val="10"/>
            <color rgb="FF000000"/>
            <rFont val="Arial"/>
          </rPr>
          <t>The 8, 5, 4, 3, 2 is my (Chris') personal preference. Ramp up in whatever way works for you.</t>
        </r>
      </text>
    </comment>
    <comment ref="B163" authorId="0" shapeId="0">
      <text>
        <r>
          <rPr>
            <sz val="10"/>
            <color rgb="FF000000"/>
            <rFont val="Arial"/>
          </rPr>
          <t>The 8, 5, 4  is my (Chris') personal preference. Ramp up in whatever way works for you.</t>
        </r>
      </text>
    </comment>
    <comment ref="I166" authorId="0" shapeId="0">
      <text>
        <r>
          <rPr>
            <sz val="10"/>
            <color rgb="FF000000"/>
            <rFont val="Arial"/>
          </rPr>
          <t>The 8, 5, 4, 3, 2 is my (Chris') personal preference. Ramp up in whatever way works for you.</t>
        </r>
      </text>
    </comment>
    <comment ref="I175" authorId="0" shapeId="0">
      <text>
        <r>
          <rPr>
            <sz val="10"/>
            <color rgb="FF000000"/>
            <rFont val="Arial"/>
          </rPr>
          <t>1-2x/week. Doesn't have to be the two days I specified. Warm-up as needed.</t>
        </r>
      </text>
    </comment>
    <comment ref="K175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L175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K176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L176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K177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L177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K178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L178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K179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L179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B181" authorId="0" shapeId="0">
      <text>
        <r>
          <rPr>
            <sz val="10"/>
            <color rgb="FF000000"/>
            <rFont val="Arial"/>
          </rPr>
          <t>The 8, 5, 4, 3 is my (Chris') personal preference. Ramp up in whatever way works for you.</t>
        </r>
      </text>
    </comment>
    <comment ref="B189" authorId="0" shapeId="0">
      <text>
        <r>
          <rPr>
            <sz val="10"/>
            <color rgb="FF000000"/>
            <rFont val="Arial"/>
          </rPr>
          <t>The 8, 5, 4, 3 is my (Chris') personal preference. Ramp up in whatever way works for you.</t>
        </r>
      </text>
    </comment>
    <comment ref="B205" authorId="0" shapeId="0">
      <text>
        <r>
          <rPr>
            <sz val="10"/>
            <color rgb="FF000000"/>
            <rFont val="Arial"/>
          </rPr>
          <t>The 8, 5, 4, is my (Chris') personal preference. Ramp up in whatever way works for you.</t>
        </r>
      </text>
    </comment>
    <comment ref="I205" authorId="0" shapeId="0">
      <text>
        <r>
          <rPr>
            <sz val="10"/>
            <color rgb="FF000000"/>
            <rFont val="Arial"/>
          </rPr>
          <t>The 8, 5, 4, 3, 2 is my (Chris') personal preference. Ramp up in whatever way works for you.</t>
        </r>
      </text>
    </comment>
    <comment ref="B212" authorId="0" shapeId="0">
      <text>
        <r>
          <rPr>
            <sz val="10"/>
            <color rgb="FF000000"/>
            <rFont val="Arial"/>
          </rPr>
          <t>The 8, 5, 4  is my (Chris') personal preference. Ramp up in whatever way works for you.</t>
        </r>
      </text>
    </comment>
    <comment ref="I215" authorId="0" shapeId="0">
      <text>
        <r>
          <rPr>
            <sz val="10"/>
            <color rgb="FF000000"/>
            <rFont val="Arial"/>
          </rPr>
          <t>The 8, 5, 4, 3, 2 is my (Chris') personal preference. Ramp up in whatever way works for you.</t>
        </r>
      </text>
    </comment>
    <comment ref="I224" authorId="0" shapeId="0">
      <text>
        <r>
          <rPr>
            <sz val="10"/>
            <color rgb="FF000000"/>
            <rFont val="Arial"/>
          </rPr>
          <t>1-2x/week. Doesn't have to be the two days I specified. Warm-up as needed.</t>
        </r>
      </text>
    </comment>
    <comment ref="L224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M224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L225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M225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L226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M226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L227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M227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L228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M228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B254" authorId="0" shapeId="0">
      <text>
        <r>
          <rPr>
            <sz val="10"/>
            <color rgb="FF000000"/>
            <rFont val="Arial"/>
          </rPr>
          <t>The 8, 5, 4, 3 is my (Chris') personal preference. Ramp up in whatever way works for you.</t>
        </r>
      </text>
    </comment>
    <comment ref="I254" authorId="0" shapeId="0">
      <text>
        <r>
          <rPr>
            <sz val="10"/>
            <color rgb="FF000000"/>
            <rFont val="Arial"/>
          </rPr>
          <t>The 8, 5, 4, 3, 2 is my (Chris') personal preference. Ramp up in whatever way works for you.</t>
        </r>
      </text>
    </comment>
    <comment ref="B262" authorId="0" shapeId="0">
      <text>
        <r>
          <rPr>
            <sz val="10"/>
            <color rgb="FF000000"/>
            <rFont val="Arial"/>
          </rPr>
          <t>The 8, 5, 4, 3 is my (Chris') personal preference. Ramp up in whatever way works for you.</t>
        </r>
      </text>
    </comment>
    <comment ref="I264" authorId="0" shapeId="0">
      <text>
        <r>
          <rPr>
            <sz val="10"/>
            <color rgb="FF000000"/>
            <rFont val="Arial"/>
          </rPr>
          <t>The 8, 5, 4, 3, 2 is my (Chris') personal preference. Ramp up in whatever way works for you.</t>
        </r>
      </text>
    </comment>
    <comment ref="I273" authorId="0" shapeId="0">
      <text>
        <r>
          <rPr>
            <sz val="10"/>
            <color rgb="FF000000"/>
            <rFont val="Arial"/>
          </rPr>
          <t>1-2x/week. Doesn't have to be the two days I specified. Warm-up as needed.</t>
        </r>
      </text>
    </comment>
    <comment ref="L273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M273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L274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M274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L275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M275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L276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M276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L277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M277" authorId="0" shapeId="0">
      <text>
        <r>
          <rPr>
            <sz val="10"/>
            <color rgb="FF000000"/>
            <rFont val="Arial"/>
          </rPr>
          <t>70-85% 1rm for all sets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7" authorId="0" shapeId="0">
      <text>
        <r>
          <rPr>
            <sz val="10"/>
            <color rgb="FF000000"/>
            <rFont val="Arial"/>
          </rPr>
          <t>Whatever you normally do, that works for you. This can be mobility stuff, potentiation exercises like box jumps, sprints, or jumping rope.</t>
        </r>
      </text>
    </comment>
    <comment ref="B8" authorId="0" shapeId="0">
      <text>
        <r>
          <rPr>
            <sz val="10"/>
            <color rgb="FF000000"/>
            <rFont val="Arial"/>
          </rPr>
          <t>The 8, 5, 4, 3, 2 is my (Chris') personal preference. Ramp up in whatever way works for you.</t>
        </r>
      </text>
    </comment>
    <comment ref="B13" authorId="0" shapeId="0">
      <text>
        <r>
          <rPr>
            <sz val="10"/>
            <color rgb="FF000000"/>
            <rFont val="Arial"/>
          </rPr>
          <t>Daily min should start around 80% of 1rm, but creep up to 85-90% over time with the program</t>
        </r>
      </text>
    </comment>
    <comment ref="B16" authorId="0" shapeId="0">
      <text>
        <r>
          <rPr>
            <sz val="10"/>
            <color rgb="FF000000"/>
            <rFont val="Arial"/>
          </rPr>
          <t>Will probably start about 85-90% or 1rm and move up to 95%+ with experience</t>
        </r>
      </text>
    </comment>
    <comment ref="B17" authorId="0" shapeId="0">
      <text>
        <r>
          <rPr>
            <sz val="10"/>
            <color rgb="FF000000"/>
            <rFont val="Arial"/>
          </rPr>
          <t>10-20% less than the daily max for these dropback sets</t>
        </r>
      </text>
    </comment>
    <comment ref="B22" authorId="0" shapeId="0">
      <text>
        <r>
          <rPr>
            <sz val="10"/>
            <color rgb="FF000000"/>
            <rFont val="Arial"/>
          </rPr>
          <t>Whatever you normally do, that works for you. This can be mobility stuff, potentiation exercises like plyo push-ups, med ball throws, etc</t>
        </r>
      </text>
    </comment>
    <comment ref="B23" authorId="0" shapeId="0">
      <text>
        <r>
          <rPr>
            <sz val="10"/>
            <color rgb="FF000000"/>
            <rFont val="Arial"/>
          </rPr>
          <t>The 8, 5, 4, 3, 2 is my (Chris') personal preference. Ramp up in whatever way works for you.</t>
        </r>
      </text>
    </comment>
    <comment ref="B28" authorId="0" shapeId="0">
      <text>
        <r>
          <rPr>
            <sz val="10"/>
            <color rgb="FF000000"/>
            <rFont val="Arial"/>
          </rPr>
          <t>Daily min should start around 80% of 1rm, but creep up to 85-90% over time with the program</t>
        </r>
      </text>
    </comment>
    <comment ref="B31" authorId="0" shapeId="0">
      <text>
        <r>
          <rPr>
            <sz val="10"/>
            <color rgb="FF000000"/>
            <rFont val="Arial"/>
          </rPr>
          <t>Will probably start about 85-90% or 1rm and move up to 95%+ with experience</t>
        </r>
      </text>
    </comment>
    <comment ref="B32" authorId="0" shapeId="0">
      <text>
        <r>
          <rPr>
            <sz val="10"/>
            <color rgb="FF000000"/>
            <rFont val="Arial"/>
          </rPr>
          <t>10-20% less than the daily max for these dropback sets</t>
        </r>
      </text>
    </comment>
    <comment ref="B37" authorId="0" shapeId="0">
      <text>
        <r>
          <rPr>
            <sz val="10"/>
            <color rgb="FF000000"/>
            <rFont val="Arial"/>
          </rPr>
          <t>1-2x/week. Doesn't have to be the two days I specified. Warm-up as needed.</t>
        </r>
      </text>
    </comment>
    <comment ref="D37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E37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D38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D39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D40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D41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B56" authorId="0" shapeId="0">
      <text>
        <r>
          <rPr>
            <sz val="10"/>
            <color rgb="FF000000"/>
            <rFont val="Arial"/>
          </rPr>
          <t>Whatever you normally do, that works for you. This can be mobility stuff, potentiation exercises like box jumps, sprints, or jumping rope.</t>
        </r>
      </text>
    </comment>
    <comment ref="B57" authorId="0" shapeId="0">
      <text>
        <r>
          <rPr>
            <sz val="10"/>
            <color rgb="FF000000"/>
            <rFont val="Arial"/>
          </rPr>
          <t>The 8, 5, 4, 3, 2 is my (Chris') personal preference. Ramp up in whatever way works for you.</t>
        </r>
      </text>
    </comment>
    <comment ref="B62" authorId="0" shapeId="0">
      <text>
        <r>
          <rPr>
            <sz val="10"/>
            <color rgb="FF000000"/>
            <rFont val="Arial"/>
          </rPr>
          <t>Daily min should start around 80% of 1rm, but creep up to 85-90% over time with the program</t>
        </r>
      </text>
    </comment>
    <comment ref="B65" authorId="0" shapeId="0">
      <text>
        <r>
          <rPr>
            <sz val="10"/>
            <color rgb="FF000000"/>
            <rFont val="Arial"/>
          </rPr>
          <t>Will probably start about 85-90% or 1rm and move up to 95%+ with experience</t>
        </r>
      </text>
    </comment>
    <comment ref="B66" authorId="0" shapeId="0">
      <text>
        <r>
          <rPr>
            <sz val="10"/>
            <color rgb="FF000000"/>
            <rFont val="Arial"/>
          </rPr>
          <t>10-20% less than the daily max for these dropback sets</t>
        </r>
      </text>
    </comment>
    <comment ref="B71" authorId="0" shapeId="0">
      <text>
        <r>
          <rPr>
            <sz val="10"/>
            <color rgb="FF000000"/>
            <rFont val="Arial"/>
          </rPr>
          <t>Whatever you normally do, that works for you. This can be mobility stuff, potentiation exercises like plyo push-ups, med ball throws, etc</t>
        </r>
      </text>
    </comment>
    <comment ref="B72" authorId="0" shapeId="0">
      <text>
        <r>
          <rPr>
            <sz val="10"/>
            <color rgb="FF000000"/>
            <rFont val="Arial"/>
          </rPr>
          <t>The 8, 5, 4, 3, 2 is my (Chris') personal preference. Ramp up in whatever way works for you.</t>
        </r>
      </text>
    </comment>
    <comment ref="B77" authorId="0" shapeId="0">
      <text>
        <r>
          <rPr>
            <sz val="10"/>
            <color rgb="FF000000"/>
            <rFont val="Arial"/>
          </rPr>
          <t>Daily min should start around 80% of 1rm, but creep up to 85-90% over time with the program</t>
        </r>
      </text>
    </comment>
    <comment ref="B80" authorId="0" shapeId="0">
      <text>
        <r>
          <rPr>
            <sz val="10"/>
            <color rgb="FF000000"/>
            <rFont val="Arial"/>
          </rPr>
          <t>Will probably start about 85-90% or 1rm and move up to 95%+ with experience</t>
        </r>
      </text>
    </comment>
    <comment ref="B81" authorId="0" shapeId="0">
      <text>
        <r>
          <rPr>
            <sz val="10"/>
            <color rgb="FF000000"/>
            <rFont val="Arial"/>
          </rPr>
          <t>10-20% less than the daily max for these dropback sets</t>
        </r>
      </text>
    </comment>
    <comment ref="B86" authorId="0" shapeId="0">
      <text>
        <r>
          <rPr>
            <sz val="10"/>
            <color rgb="FF000000"/>
            <rFont val="Arial"/>
          </rPr>
          <t>1-2x/week. Doesn't have to be the two days I specified. Warm-up as needed.</t>
        </r>
      </text>
    </comment>
    <comment ref="D86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E86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F86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D87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D88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D89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D90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B105" authorId="0" shapeId="0">
      <text>
        <r>
          <rPr>
            <sz val="10"/>
            <color rgb="FF000000"/>
            <rFont val="Arial"/>
          </rPr>
          <t>Whatever you normally do, that works for you. This can be mobility stuff, potentiation exercises like box jumps, sprints, or jumping rope.</t>
        </r>
      </text>
    </comment>
    <comment ref="B106" authorId="0" shapeId="0">
      <text>
        <r>
          <rPr>
            <sz val="10"/>
            <color rgb="FF000000"/>
            <rFont val="Arial"/>
          </rPr>
          <t>The 8, 5, 4, 3, 2 is my (Chris') personal preference. Ramp up in whatever way works for you.</t>
        </r>
      </text>
    </comment>
    <comment ref="B111" authorId="0" shapeId="0">
      <text>
        <r>
          <rPr>
            <sz val="10"/>
            <color rgb="FF000000"/>
            <rFont val="Arial"/>
          </rPr>
          <t>Daily min should start around 80% of 1rm, but creep up to 85-90% over time with the program</t>
        </r>
      </text>
    </comment>
    <comment ref="B114" authorId="0" shapeId="0">
      <text>
        <r>
          <rPr>
            <sz val="10"/>
            <color rgb="FF000000"/>
            <rFont val="Arial"/>
          </rPr>
          <t>Will probably start about 85-90% or 1rm and move up to 95%+ with experience</t>
        </r>
      </text>
    </comment>
    <comment ref="B115" authorId="0" shapeId="0">
      <text>
        <r>
          <rPr>
            <sz val="10"/>
            <color rgb="FF000000"/>
            <rFont val="Arial"/>
          </rPr>
          <t>10-20% less than the daily max for these dropback sets</t>
        </r>
      </text>
    </comment>
    <comment ref="B120" authorId="0" shapeId="0">
      <text>
        <r>
          <rPr>
            <sz val="10"/>
            <color rgb="FF000000"/>
            <rFont val="Arial"/>
          </rPr>
          <t>Whatever you normally do, that works for you. This can be mobility stuff, potentiation exercises like plyo push-ups, med ball throws, etc</t>
        </r>
      </text>
    </comment>
    <comment ref="B121" authorId="0" shapeId="0">
      <text>
        <r>
          <rPr>
            <sz val="10"/>
            <color rgb="FF000000"/>
            <rFont val="Arial"/>
          </rPr>
          <t>The 8, 5, 4, 3, 2 is my (Chris') personal preference. Ramp up in whatever way works for you.</t>
        </r>
      </text>
    </comment>
    <comment ref="B126" authorId="0" shapeId="0">
      <text>
        <r>
          <rPr>
            <sz val="10"/>
            <color rgb="FF000000"/>
            <rFont val="Arial"/>
          </rPr>
          <t>Daily min should start around 80% of 1rm, but creep up to 85-90% over time with the program</t>
        </r>
      </text>
    </comment>
    <comment ref="B129" authorId="0" shapeId="0">
      <text>
        <r>
          <rPr>
            <sz val="10"/>
            <color rgb="FF000000"/>
            <rFont val="Arial"/>
          </rPr>
          <t>Will probably start about 85-90% or 1rm and move up to 95%+ with experience</t>
        </r>
      </text>
    </comment>
    <comment ref="B130" authorId="0" shapeId="0">
      <text>
        <r>
          <rPr>
            <sz val="10"/>
            <color rgb="FF000000"/>
            <rFont val="Arial"/>
          </rPr>
          <t>10-20% less than the daily max for these dropback sets</t>
        </r>
      </text>
    </comment>
    <comment ref="B135" authorId="0" shapeId="0">
      <text>
        <r>
          <rPr>
            <sz val="10"/>
            <color rgb="FF000000"/>
            <rFont val="Arial"/>
          </rPr>
          <t>1-2x/week. Doesn't have to be the two days I specified. Warm-up as needed.</t>
        </r>
      </text>
    </comment>
    <comment ref="D135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E135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F135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G135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D136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G136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D137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G137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D138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G138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D139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G139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F152" authorId="0" shapeId="0">
      <text>
        <r>
          <rPr>
            <sz val="10"/>
            <color rgb="FF000000"/>
            <rFont val="Arial"/>
          </rPr>
          <t>Optional</t>
        </r>
      </text>
    </comment>
    <comment ref="B154" authorId="0" shapeId="0">
      <text>
        <r>
          <rPr>
            <sz val="10"/>
            <color rgb="FF000000"/>
            <rFont val="Arial"/>
          </rPr>
          <t>Whatever you normally do, that works for you. This can be mobility stuff, potentiation exercises like box jumps, sprints, or jumping rope.</t>
        </r>
      </text>
    </comment>
    <comment ref="B155" authorId="0" shapeId="0">
      <text>
        <r>
          <rPr>
            <sz val="10"/>
            <color rgb="FF000000"/>
            <rFont val="Arial"/>
          </rPr>
          <t>The 8, 5, 4, 3, 2 is my (Chris') personal preference. Ramp up in whatever way works for you.</t>
        </r>
      </text>
    </comment>
    <comment ref="B160" authorId="0" shapeId="0">
      <text>
        <r>
          <rPr>
            <sz val="10"/>
            <color rgb="FF000000"/>
            <rFont val="Arial"/>
          </rPr>
          <t>Daily min should start around 80% of 1rm, but creep up to 85-90% over time with the program</t>
        </r>
      </text>
    </comment>
    <comment ref="B163" authorId="0" shapeId="0">
      <text>
        <r>
          <rPr>
            <sz val="10"/>
            <color rgb="FF000000"/>
            <rFont val="Arial"/>
          </rPr>
          <t>Will probably start about 85-90% or 1rm and move up to 95%+ with experience</t>
        </r>
      </text>
    </comment>
    <comment ref="B164" authorId="0" shapeId="0">
      <text>
        <r>
          <rPr>
            <sz val="10"/>
            <color rgb="FF000000"/>
            <rFont val="Arial"/>
          </rPr>
          <t>10-20% less than the daily max for these dropback sets</t>
        </r>
      </text>
    </comment>
    <comment ref="B169" authorId="0" shapeId="0">
      <text>
        <r>
          <rPr>
            <sz val="10"/>
            <color rgb="FF000000"/>
            <rFont val="Arial"/>
          </rPr>
          <t>Whatever you normally do, that works for you. This can be mobility stuff, potentiation exercises like plyo push-ups, med ball throws, etc</t>
        </r>
      </text>
    </comment>
    <comment ref="B170" authorId="0" shapeId="0">
      <text>
        <r>
          <rPr>
            <sz val="10"/>
            <color rgb="FF000000"/>
            <rFont val="Arial"/>
          </rPr>
          <t>The 8, 5, 4, 3, 2 is my (Chris') personal preference. Ramp up in whatever way works for you.</t>
        </r>
      </text>
    </comment>
    <comment ref="B175" authorId="0" shapeId="0">
      <text>
        <r>
          <rPr>
            <sz val="10"/>
            <color rgb="FF000000"/>
            <rFont val="Arial"/>
          </rPr>
          <t>Daily min should start around 80% of 1rm, but creep up to 85-90% over time with the program</t>
        </r>
      </text>
    </comment>
    <comment ref="B178" authorId="0" shapeId="0">
      <text>
        <r>
          <rPr>
            <sz val="10"/>
            <color rgb="FF000000"/>
            <rFont val="Arial"/>
          </rPr>
          <t>Will probably start about 85-90% or 1rm and move up to 95%+ with experience</t>
        </r>
      </text>
    </comment>
    <comment ref="B179" authorId="0" shapeId="0">
      <text>
        <r>
          <rPr>
            <sz val="10"/>
            <color rgb="FF000000"/>
            <rFont val="Arial"/>
          </rPr>
          <t>10-20% less than the daily max for these dropback sets</t>
        </r>
      </text>
    </comment>
    <comment ref="B184" authorId="0" shapeId="0">
      <text>
        <r>
          <rPr>
            <sz val="10"/>
            <color rgb="FF000000"/>
            <rFont val="Arial"/>
          </rPr>
          <t>1-2x/week. Doesn't have to be the two days I specified. Warm-up as needed.</t>
        </r>
      </text>
    </comment>
    <comment ref="D184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E184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F184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G184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H184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D185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G185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D186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G186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D187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G187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D188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G188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F201" authorId="0" shapeId="0">
      <text>
        <r>
          <rPr>
            <sz val="10"/>
            <color rgb="FF000000"/>
            <rFont val="Arial"/>
          </rPr>
          <t>Optional</t>
        </r>
      </text>
    </comment>
    <comment ref="I201" authorId="0" shapeId="0">
      <text>
        <r>
          <rPr>
            <sz val="10"/>
            <color rgb="FF000000"/>
            <rFont val="Arial"/>
          </rPr>
          <t>Optional</t>
        </r>
      </text>
    </comment>
    <comment ref="B203" authorId="0" shapeId="0">
      <text>
        <r>
          <rPr>
            <sz val="10"/>
            <color rgb="FF000000"/>
            <rFont val="Arial"/>
          </rPr>
          <t>Whatever you normally do, that works for you. This can be mobility stuff, potentiation exercises like box jumps, sprints, or jumping rope.</t>
        </r>
      </text>
    </comment>
    <comment ref="B204" authorId="0" shapeId="0">
      <text>
        <r>
          <rPr>
            <sz val="10"/>
            <color rgb="FF000000"/>
            <rFont val="Arial"/>
          </rPr>
          <t>The 8, 5, 4, 3, 2 is my (Chris') personal preference. Ramp up in whatever way works for you.</t>
        </r>
      </text>
    </comment>
    <comment ref="B209" authorId="0" shapeId="0">
      <text>
        <r>
          <rPr>
            <sz val="10"/>
            <color rgb="FF000000"/>
            <rFont val="Arial"/>
          </rPr>
          <t>Daily min should start around 80% of 1rm, but creep up to 85-90% over time with the program</t>
        </r>
      </text>
    </comment>
    <comment ref="B212" authorId="0" shapeId="0">
      <text>
        <r>
          <rPr>
            <sz val="10"/>
            <color rgb="FF000000"/>
            <rFont val="Arial"/>
          </rPr>
          <t>Will probably start about 85-90% or 1rm and move up to 95%+ with experience</t>
        </r>
      </text>
    </comment>
    <comment ref="B213" authorId="0" shapeId="0">
      <text>
        <r>
          <rPr>
            <sz val="10"/>
            <color rgb="FF000000"/>
            <rFont val="Arial"/>
          </rPr>
          <t>10-20% less than the daily max for these dropback sets</t>
        </r>
      </text>
    </comment>
    <comment ref="B218" authorId="0" shapeId="0">
      <text>
        <r>
          <rPr>
            <sz val="10"/>
            <color rgb="FF000000"/>
            <rFont val="Arial"/>
          </rPr>
          <t>Whatever you normally do, that works for you. This can be mobility stuff, potentiation exercises like plyo push-ups, med ball throws, etc</t>
        </r>
      </text>
    </comment>
    <comment ref="B219" authorId="0" shapeId="0">
      <text>
        <r>
          <rPr>
            <sz val="10"/>
            <color rgb="FF000000"/>
            <rFont val="Arial"/>
          </rPr>
          <t>The 8, 5, 4, 3, 2 is my (Chris') personal preference. Ramp up in whatever way works for you.</t>
        </r>
      </text>
    </comment>
    <comment ref="B224" authorId="0" shapeId="0">
      <text>
        <r>
          <rPr>
            <sz val="10"/>
            <color rgb="FF000000"/>
            <rFont val="Arial"/>
          </rPr>
          <t>Daily min should start around 80% of 1rm, but creep up to 85-90% over time with the program</t>
        </r>
      </text>
    </comment>
    <comment ref="B227" authorId="0" shapeId="0">
      <text>
        <r>
          <rPr>
            <sz val="10"/>
            <color rgb="FF000000"/>
            <rFont val="Arial"/>
          </rPr>
          <t>Will probably start about 85-90% or 1rm and move up to 95%+ with experience</t>
        </r>
      </text>
    </comment>
    <comment ref="B228" authorId="0" shapeId="0">
      <text>
        <r>
          <rPr>
            <sz val="10"/>
            <color rgb="FF000000"/>
            <rFont val="Arial"/>
          </rPr>
          <t>10-20% less than the daily max for these dropback sets</t>
        </r>
      </text>
    </comment>
    <comment ref="B233" authorId="0" shapeId="0">
      <text>
        <r>
          <rPr>
            <sz val="10"/>
            <color rgb="FF000000"/>
            <rFont val="Arial"/>
          </rPr>
          <t>1-2x/week. Doesn't have to be the two days I specified. Warm-up as needed.</t>
        </r>
      </text>
    </comment>
    <comment ref="D233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E233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F233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G233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H233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I233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D234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G234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D235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G235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D236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G236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D237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G237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G238" authorId="0" shapeId="0">
      <text>
        <r>
          <rPr>
            <sz val="10"/>
            <color rgb="FF000000"/>
            <rFont val="Arial"/>
          </rPr>
          <t>70-85% 1rm for all sets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F5" authorId="0" shapeId="0">
      <text>
        <r>
          <rPr>
            <sz val="10"/>
            <color rgb="FF000000"/>
            <rFont val="Arial"/>
          </rPr>
          <t>Optional</t>
        </r>
      </text>
    </comment>
    <comment ref="I5" authorId="0" shapeId="0">
      <text>
        <r>
          <rPr>
            <sz val="10"/>
            <color rgb="FF000000"/>
            <rFont val="Arial"/>
          </rPr>
          <t>Optional</t>
        </r>
      </text>
    </comment>
    <comment ref="B7" authorId="0" shapeId="0">
      <text>
        <r>
          <rPr>
            <sz val="10"/>
            <color rgb="FF000000"/>
            <rFont val="Arial"/>
          </rPr>
          <t>Whatever you normally do, that works for you. This can be mobility stuff, potentiation exercises like box jumps, sprints, or jumping rope.</t>
        </r>
      </text>
    </comment>
    <comment ref="B8" authorId="0" shapeId="0">
      <text>
        <r>
          <rPr>
            <sz val="10"/>
            <color rgb="FF000000"/>
            <rFont val="Arial"/>
          </rPr>
          <t>The 8, 5, 4  is my (Chris') personal preference. Ramp up in whatever way works for you.</t>
        </r>
      </text>
    </comment>
    <comment ref="D11" authorId="0" shapeId="0">
      <text>
        <r>
          <rPr>
            <sz val="10"/>
            <color rgb="FF000000"/>
            <rFont val="Arial"/>
          </rPr>
          <t>60% 1rm, 5 sets of 4 reps</t>
        </r>
      </text>
    </comment>
    <comment ref="B16" authorId="0" shapeId="0">
      <text>
        <r>
          <rPr>
            <sz val="10"/>
            <color rgb="FF000000"/>
            <rFont val="Arial"/>
          </rPr>
          <t>Whatever you normally do, that works for you. This can be mobility stuff, potentiation exercises like plyo push-ups, med ball throws, etc</t>
        </r>
      </text>
    </comment>
    <comment ref="B17" authorId="0" shapeId="0">
      <text>
        <r>
          <rPr>
            <sz val="10"/>
            <color rgb="FF000000"/>
            <rFont val="Arial"/>
          </rPr>
          <t>The 8, 5, 4  is my (Chris') personal preference. Ramp up in whatever way works for you.</t>
        </r>
      </text>
    </comment>
    <comment ref="B25" authorId="0" shapeId="0">
      <text>
        <r>
          <rPr>
            <sz val="10"/>
            <color rgb="FF000000"/>
            <rFont val="Arial"/>
          </rPr>
          <t>1-2x/week. Doesn't have to be the two days I specified. Warm-up as needed.</t>
        </r>
      </text>
    </comment>
    <comment ref="D25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E25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F25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G25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H25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I25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D26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G26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D27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G27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D28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G28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D29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G29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F54" authorId="0" shapeId="0">
      <text>
        <r>
          <rPr>
            <sz val="10"/>
            <color rgb="FF000000"/>
            <rFont val="Arial"/>
          </rPr>
          <t>Optional</t>
        </r>
      </text>
    </comment>
    <comment ref="I54" authorId="0" shapeId="0">
      <text>
        <r>
          <rPr>
            <sz val="10"/>
            <color rgb="FF000000"/>
            <rFont val="Arial"/>
          </rPr>
          <t>Optional</t>
        </r>
      </text>
    </comment>
    <comment ref="B56" authorId="0" shapeId="0">
      <text>
        <r>
          <rPr>
            <sz val="10"/>
            <color rgb="FF000000"/>
            <rFont val="Arial"/>
          </rPr>
          <t>Whatever you normally do, that works for you. This can be mobility stuff, potentiation exercises like box jumps, sprints, or jumping rope.</t>
        </r>
      </text>
    </comment>
    <comment ref="B57" authorId="0" shapeId="0">
      <text>
        <r>
          <rPr>
            <sz val="10"/>
            <color rgb="FF000000"/>
            <rFont val="Arial"/>
          </rPr>
          <t>The 8, 5, 4  is my (Chris') personal preference. Ramp up in whatever way works for you.</t>
        </r>
      </text>
    </comment>
    <comment ref="B64" authorId="0" shapeId="0">
      <text>
        <r>
          <rPr>
            <sz val="10"/>
            <color rgb="FF000000"/>
            <rFont val="Arial"/>
          </rPr>
          <t>Whatever you normally do, that works for you. This can be mobility stuff, potentiation exercises like plyo push-ups, med ball throws, etc</t>
        </r>
      </text>
    </comment>
    <comment ref="B65" authorId="0" shapeId="0">
      <text>
        <r>
          <rPr>
            <sz val="10"/>
            <color rgb="FF000000"/>
            <rFont val="Arial"/>
          </rPr>
          <t>The 8, 5, 4  is my (Chris') personal preference. Ramp up in whatever way works for you.</t>
        </r>
      </text>
    </comment>
    <comment ref="B72" authorId="0" shapeId="0">
      <text>
        <r>
          <rPr>
            <sz val="10"/>
            <color rgb="FF000000"/>
            <rFont val="Arial"/>
          </rPr>
          <t>1-2x/week. Doesn't have to be the two days I specified. Warm-up as needed.</t>
        </r>
      </text>
    </comment>
    <comment ref="D72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E72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F72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G72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H72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I72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D73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G73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D74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G74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D75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G75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D76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G76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F103" authorId="0" shapeId="0">
      <text>
        <r>
          <rPr>
            <sz val="10"/>
            <color rgb="FF000000"/>
            <rFont val="Arial"/>
          </rPr>
          <t>Optional</t>
        </r>
      </text>
    </comment>
    <comment ref="I103" authorId="0" shapeId="0">
      <text>
        <r>
          <rPr>
            <sz val="10"/>
            <color rgb="FF000000"/>
            <rFont val="Arial"/>
          </rPr>
          <t>Optional</t>
        </r>
      </text>
    </comment>
    <comment ref="B105" authorId="0" shapeId="0">
      <text>
        <r>
          <rPr>
            <sz val="10"/>
            <color rgb="FF000000"/>
            <rFont val="Arial"/>
          </rPr>
          <t>Whatever you normally do, that works for you. This can be mobility stuff, potentiation exercises like box jumps, sprints, or jumping rope.</t>
        </r>
      </text>
    </comment>
    <comment ref="B106" authorId="0" shapeId="0">
      <text>
        <r>
          <rPr>
            <sz val="10"/>
            <color rgb="FF000000"/>
            <rFont val="Arial"/>
          </rPr>
          <t>The 8, 5, 4  is my (Chris') personal preference. Ramp up in whatever way works for you.</t>
        </r>
      </text>
    </comment>
    <comment ref="B111" authorId="0" shapeId="0">
      <text>
        <r>
          <rPr>
            <sz val="10"/>
            <color rgb="FF000000"/>
            <rFont val="Arial"/>
          </rPr>
          <t>Whatever you normally do, that works for you. This can be mobility stuff, potentiation exercises like plyo push-ups, med ball throws, etc</t>
        </r>
      </text>
    </comment>
    <comment ref="B112" authorId="0" shapeId="0">
      <text>
        <r>
          <rPr>
            <sz val="10"/>
            <color rgb="FF000000"/>
            <rFont val="Arial"/>
          </rPr>
          <t>The 8, 5, 4  is my (Chris') personal preference. Ramp up in whatever way works for you.</t>
        </r>
      </text>
    </comment>
    <comment ref="B117" authorId="0" shapeId="0">
      <text>
        <r>
          <rPr>
            <sz val="10"/>
            <color rgb="FF000000"/>
            <rFont val="Arial"/>
          </rPr>
          <t>1-2x/week. Doesn't have to be the two days I specified. Warm-up as needed.</t>
        </r>
      </text>
    </comment>
    <comment ref="D117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E117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F117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G117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H117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I117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D118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G118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D119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G119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D120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G120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D121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G121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F152" authorId="0" shapeId="0">
      <text>
        <r>
          <rPr>
            <sz val="10"/>
            <color rgb="FF000000"/>
            <rFont val="Arial"/>
          </rPr>
          <t>Optional</t>
        </r>
      </text>
    </comment>
    <comment ref="I152" authorId="0" shapeId="0">
      <text>
        <r>
          <rPr>
            <sz val="10"/>
            <color rgb="FF000000"/>
            <rFont val="Arial"/>
          </rPr>
          <t>Optional</t>
        </r>
      </text>
    </comment>
    <comment ref="B154" authorId="0" shapeId="0">
      <text>
        <r>
          <rPr>
            <sz val="10"/>
            <color rgb="FF000000"/>
            <rFont val="Arial"/>
          </rPr>
          <t>Whatever you normally do, that works for you. This can be mobility stuff, potentiation exercises like box jumps, sprints, or jumping rope.</t>
        </r>
      </text>
    </comment>
    <comment ref="B155" authorId="0" shapeId="0">
      <text>
        <r>
          <rPr>
            <sz val="10"/>
            <color rgb="FF000000"/>
            <rFont val="Arial"/>
          </rPr>
          <t>The 8, 5, 4, 3, 2 is my (Chris') personal preference. Ramp up in whatever way works for you.</t>
        </r>
      </text>
    </comment>
    <comment ref="B160" authorId="0" shapeId="0">
      <text>
        <r>
          <rPr>
            <sz val="10"/>
            <color rgb="FF000000"/>
            <rFont val="Arial"/>
          </rPr>
          <t>Daily min should start around 80% of 1rm, but creep up to 85-90% over time with the program</t>
        </r>
      </text>
    </comment>
    <comment ref="B163" authorId="0" shapeId="0">
      <text>
        <r>
          <rPr>
            <sz val="10"/>
            <color rgb="FF000000"/>
            <rFont val="Arial"/>
          </rPr>
          <t>Will probably start about 85-90% or 1rm and move up to 95%+ with experience</t>
        </r>
      </text>
    </comment>
    <comment ref="B164" authorId="0" shapeId="0">
      <text>
        <r>
          <rPr>
            <sz val="10"/>
            <color rgb="FF000000"/>
            <rFont val="Arial"/>
          </rPr>
          <t>10-20% less than the daily max for these dropback sets</t>
        </r>
      </text>
    </comment>
    <comment ref="B169" authorId="0" shapeId="0">
      <text>
        <r>
          <rPr>
            <sz val="10"/>
            <color rgb="FF000000"/>
            <rFont val="Arial"/>
          </rPr>
          <t>Whatever you normally do, that works for you. This can be mobility stuff, potentiation exercises like plyo push-ups, med ball throws, etc</t>
        </r>
      </text>
    </comment>
    <comment ref="B170" authorId="0" shapeId="0">
      <text>
        <r>
          <rPr>
            <sz val="10"/>
            <color rgb="FF000000"/>
            <rFont val="Arial"/>
          </rPr>
          <t>The 8, 5, 4, 3, 2 is my (Chris') personal preference. Ramp up in whatever way works for you.</t>
        </r>
      </text>
    </comment>
    <comment ref="B175" authorId="0" shapeId="0">
      <text>
        <r>
          <rPr>
            <sz val="10"/>
            <color rgb="FF000000"/>
            <rFont val="Arial"/>
          </rPr>
          <t>Daily min should start around 80% of 1rm, but creep up to 85-90% over time with the program</t>
        </r>
      </text>
    </comment>
    <comment ref="B178" authorId="0" shapeId="0">
      <text>
        <r>
          <rPr>
            <sz val="10"/>
            <color rgb="FF000000"/>
            <rFont val="Arial"/>
          </rPr>
          <t>Will probably start about 85-90% or 1rm and move up to 95%+ with experience</t>
        </r>
      </text>
    </comment>
    <comment ref="B179" authorId="0" shapeId="0">
      <text>
        <r>
          <rPr>
            <sz val="10"/>
            <color rgb="FF000000"/>
            <rFont val="Arial"/>
          </rPr>
          <t>10-20% less than the daily max for these dropback sets</t>
        </r>
      </text>
    </comment>
    <comment ref="B184" authorId="0" shapeId="0">
      <text>
        <r>
          <rPr>
            <sz val="10"/>
            <color rgb="FF000000"/>
            <rFont val="Arial"/>
          </rPr>
          <t>1-2x/week. Doesn't have to be the two days I specified.</t>
        </r>
      </text>
    </comment>
    <comment ref="D184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E184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F184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G184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H184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I184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D185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G185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D186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G186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D187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G187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D188" authorId="0" shapeId="0">
      <text>
        <r>
          <rPr>
            <sz val="10"/>
            <color rgb="FF000000"/>
            <rFont val="Arial"/>
          </rPr>
          <t>70-85% 1rm for all sets</t>
        </r>
      </text>
    </comment>
    <comment ref="G188" authorId="0" shapeId="0">
      <text>
        <r>
          <rPr>
            <sz val="10"/>
            <color rgb="FF000000"/>
            <rFont val="Arial"/>
          </rPr>
          <t>70-85% 1rm for all sets</t>
        </r>
      </text>
    </comment>
  </commentList>
</comments>
</file>

<file path=xl/sharedStrings.xml><?xml version="1.0" encoding="utf-8"?>
<sst xmlns="http://schemas.openxmlformats.org/spreadsheetml/2006/main" count="1655" uniqueCount="106">
  <si>
    <t>Date</t>
  </si>
  <si>
    <t>x = rest</t>
  </si>
  <si>
    <t>Squat</t>
  </si>
  <si>
    <t>Bench</t>
  </si>
  <si>
    <t>Deadlift</t>
  </si>
  <si>
    <t>Day 1</t>
  </si>
  <si>
    <t>Day 2</t>
  </si>
  <si>
    <t>Day 3</t>
  </si>
  <si>
    <t>Day 4</t>
  </si>
  <si>
    <t>Day 5</t>
  </si>
  <si>
    <t>Day 6</t>
  </si>
  <si>
    <t>Reps</t>
  </si>
  <si>
    <t>Weight</t>
  </si>
  <si>
    <t>Your typical warmup</t>
  </si>
  <si>
    <t>( A )</t>
  </si>
  <si>
    <t>Barbell Squat</t>
  </si>
  <si>
    <t>Daily Min (80-90% 1RM)</t>
  </si>
  <si>
    <t>(Optional)</t>
  </si>
  <si>
    <t>Daily Max (85-95+% 1RM)</t>
  </si>
  <si>
    <t>2 – 3</t>
  </si>
  <si>
    <t>( B )</t>
  </si>
  <si>
    <t>Bench Press</t>
  </si>
  <si>
    <t>Deadlift % of 1RM</t>
  </si>
  <si>
    <t>Weight (lbs or kgs)</t>
  </si>
  <si>
    <t>( C )</t>
  </si>
  <si>
    <t>70-85% of 1RM</t>
  </si>
  <si>
    <t>x</t>
  </si>
  <si>
    <t>( D )</t>
  </si>
  <si>
    <t>Accessory (optional)</t>
  </si>
  <si>
    <t>8 – 15</t>
  </si>
  <si>
    <t>( E )</t>
  </si>
  <si>
    <t>(See “Dive Straight In” sheet)</t>
  </si>
  <si>
    <t>Week 2</t>
  </si>
  <si>
    <t>Week 3</t>
  </si>
  <si>
    <t>Week 4</t>
  </si>
  <si>
    <t>Week 5</t>
  </si>
  <si>
    <t xml:space="preserve">La Méthode Bulgare
Basée sur les travaux de Greg NUCKOLS </t>
  </si>
  <si>
    <t>x = repos</t>
  </si>
  <si>
    <t>1RM (kgs)</t>
  </si>
  <si>
    <t>Semaine</t>
  </si>
  <si>
    <t>Jour 1</t>
  </si>
  <si>
    <t>Jour 4</t>
  </si>
  <si>
    <t>Jour 2</t>
  </si>
  <si>
    <t>Jour 3</t>
  </si>
  <si>
    <t>Jour 5</t>
  </si>
  <si>
    <t>Poids</t>
  </si>
  <si>
    <t>Echauffement</t>
  </si>
  <si>
    <t>Min du jour(80-90% 1RM)</t>
  </si>
  <si>
    <t>Max du jour  (85-95+% 1RM)</t>
  </si>
  <si>
    <t>Optionnel</t>
  </si>
  <si>
    <t>Deadlift % de ta 1RM</t>
  </si>
  <si>
    <t>Poids (kgs)</t>
  </si>
  <si>
    <t>70-85% de ta 1RM</t>
  </si>
  <si>
    <t>Répétitions</t>
  </si>
  <si>
    <t>Accessoire (optionnel)</t>
  </si>
  <si>
    <t xml:space="preserve"> Jour 6 </t>
  </si>
  <si>
    <t xml:space="preserve">Optionnel </t>
  </si>
  <si>
    <t>Accessoire(optionnel)</t>
  </si>
  <si>
    <t>Semaine 1</t>
  </si>
  <si>
    <t>Semaine 1 – Jour 2/4</t>
  </si>
  <si>
    <t>Min du jour (80-90% 1RM)</t>
  </si>
  <si>
    <t>Max du jour (85-95+% 1RM)</t>
  </si>
  <si>
    <t>70-85% de ta  1RM</t>
  </si>
  <si>
    <t>Semaine 2 – jour 5</t>
  </si>
  <si>
    <t>Semaine 3 – Jour 1/3</t>
  </si>
  <si>
    <t>Semaine 3 – Jour 2/4/5</t>
  </si>
  <si>
    <t>Semaine 4 –  Jour 3</t>
  </si>
  <si>
    <t>Semaine 4 – Jour 2/4/5</t>
  </si>
  <si>
    <t>x = Repos</t>
  </si>
  <si>
    <t xml:space="preserve"> Min du jour (80-90% 1RM)</t>
  </si>
  <si>
    <t>Poids  (kgs)</t>
  </si>
  <si>
    <t xml:space="preserve">Semaine 8 </t>
  </si>
  <si>
    <t>Semaine 2 – Jour 1/3</t>
  </si>
  <si>
    <t>Semaine 2 – Jour 2/4</t>
  </si>
  <si>
    <t>Semaine 2 – Jour 1</t>
  </si>
  <si>
    <t>Semaine 5 – Jour3</t>
  </si>
  <si>
    <t>Semaine 5 – Jour 1/2/4/5</t>
  </si>
  <si>
    <t>Semaine 6 – Jour 1/2/4/5</t>
  </si>
  <si>
    <t>Semaine 6 – Jour 3</t>
  </si>
  <si>
    <t>Regarde à l'onglet “Dive Straight In”)</t>
  </si>
  <si>
    <t>Semaine 1 – Jour 1/3/5</t>
  </si>
  <si>
    <t>Jour 7 – Jour 1/2/3/4/5</t>
  </si>
  <si>
    <t>Squat –  Min du jour</t>
  </si>
  <si>
    <t xml:space="preserve">Squat –  Max du jour </t>
  </si>
  <si>
    <t xml:space="preserve">Bench –  Min du jour </t>
  </si>
  <si>
    <t xml:space="preserve">Bench –  Max du jour </t>
  </si>
  <si>
    <t>Semaine 2</t>
  </si>
  <si>
    <t>Semaine 3</t>
  </si>
  <si>
    <t>Semaine 4</t>
  </si>
  <si>
    <t>Semaine 5</t>
  </si>
  <si>
    <t>Semaine 6</t>
  </si>
  <si>
    <t>(Optionnel)</t>
  </si>
  <si>
    <t>Accessoire (Optionnel)</t>
  </si>
  <si>
    <t>max du jour  (85-95+% 1RM)</t>
  </si>
  <si>
    <t>min du jour  (80-90% 1RM)</t>
  </si>
  <si>
    <t>jour 1</t>
  </si>
  <si>
    <t>jour 4</t>
  </si>
  <si>
    <t>jour 3</t>
  </si>
  <si>
    <t>jour 5</t>
  </si>
  <si>
    <t>jour 2</t>
  </si>
  <si>
    <t>jour 6</t>
  </si>
  <si>
    <t xml:space="preserve">Répétitions </t>
  </si>
  <si>
    <t xml:space="preserve">regarde l'onglet “Dive Straight In” </t>
  </si>
  <si>
    <t>&lt;-- Edite ces cellules avec ton actuelle 1RM (RepMax)</t>
  </si>
  <si>
    <t>Jour 3 (optionnel)</t>
  </si>
  <si>
    <t>Jour 6 (optionnel)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</si>
</sst>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"/>
  </numFmts>
  <fonts count="11" x14ac:knownFonts="1">
    <font>
      <sz val="10"/>
      <color rgb="FF000000"/>
      <name val="Arial"/>
    </font>
    <font>
      <b/>
      <sz val="10"/>
      <color rgb="FFFFFFFF"/>
      <name val="Arial"/>
    </font>
    <font>
      <sz val="10"/>
      <name val="Arial"/>
    </font>
    <font>
      <b/>
      <sz val="10"/>
      <name val="Arial"/>
    </font>
    <font>
      <sz val="10"/>
      <name val="Arial"/>
    </font>
    <font>
      <b/>
      <sz val="9"/>
      <name val="Arial"/>
    </font>
    <font>
      <b/>
      <u/>
      <sz val="9"/>
      <name val="Arial"/>
    </font>
    <font>
      <b/>
      <sz val="14"/>
      <name val="Arial"/>
    </font>
    <font>
      <sz val="9"/>
      <name val="Arial"/>
    </font>
    <font>
      <i/>
      <sz val="9"/>
      <name val="Arial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/>
    <xf numFmtId="0" fontId="4" fillId="0" borderId="0" xfId="0" applyFont="1" applyAlignme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/>
    <xf numFmtId="0" fontId="8" fillId="0" borderId="0" xfId="0" applyFont="1" applyAlignment="1"/>
    <xf numFmtId="0" fontId="8" fillId="0" borderId="2" xfId="0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164" fontId="8" fillId="0" borderId="2" xfId="0" applyNumberFormat="1" applyFont="1" applyBorder="1" applyAlignment="1">
      <alignment horizontal="center"/>
    </xf>
    <xf numFmtId="0" fontId="5" fillId="4" borderId="0" xfId="0" applyFont="1" applyFill="1" applyAlignment="1"/>
    <xf numFmtId="0" fontId="8" fillId="0" borderId="2" xfId="0" applyFont="1" applyBorder="1" applyAlignment="1">
      <alignment horizontal="center"/>
    </xf>
    <xf numFmtId="9" fontId="9" fillId="0" borderId="0" xfId="0" applyNumberFormat="1" applyFont="1" applyAlignment="1"/>
    <xf numFmtId="0" fontId="8" fillId="0" borderId="2" xfId="0" applyFont="1" applyBorder="1" applyAlignment="1"/>
    <xf numFmtId="0" fontId="3" fillId="0" borderId="0" xfId="0" applyFont="1" applyAlignment="1"/>
    <xf numFmtId="0" fontId="3" fillId="0" borderId="2" xfId="0" applyFont="1" applyBorder="1" applyAlignment="1"/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0" xfId="0" applyFont="1" applyAlignment="1">
      <alignment horizontal="right"/>
    </xf>
    <xf numFmtId="164" fontId="4" fillId="0" borderId="0" xfId="0" applyNumberFormat="1" applyFont="1" applyAlignment="1">
      <alignment horizontal="center"/>
    </xf>
    <xf numFmtId="0" fontId="5" fillId="0" borderId="0" xfId="0" applyFont="1" applyAlignme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0" fillId="0" borderId="0" xfId="0" applyFont="1" applyAlignment="1"/>
    <xf numFmtId="0" fontId="5" fillId="3" borderId="0" xfId="0" applyFont="1" applyFill="1" applyAlignment="1">
      <alignment horizontal="center"/>
    </xf>
    <xf numFmtId="0" fontId="1" fillId="2" borderId="1" xfId="0" applyFont="1" applyFill="1" applyBorder="1" applyAlignment="1">
      <alignment vertical="center"/>
    </xf>
    <xf numFmtId="0" fontId="2" fillId="0" borderId="1" xfId="0" applyFont="1" applyBorder="1"/>
    <xf numFmtId="0" fontId="1" fillId="2" borderId="1" xfId="0" applyFont="1" applyFill="1" applyBorder="1" applyAlignment="1"/>
    <xf numFmtId="0" fontId="7" fillId="0" borderId="0" xfId="0" applyFont="1" applyAlignment="1">
      <alignment horizontal="center" vertical="center" wrapText="1"/>
    </xf>
    <xf numFmtId="0" fontId="2" fillId="0" borderId="0" xfId="0" applyFont="1" applyAlignment="1"/>
    <xf numFmtId="0" fontId="5" fillId="4" borderId="0" xfId="0" applyFont="1" applyFill="1" applyAlignment="1">
      <alignment horizontal="center"/>
    </xf>
    <xf numFmtId="0" fontId="10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361950</xdr:colOff>
      <xdr:row>57</xdr:row>
      <xdr:rowOff>66675</xdr:rowOff>
    </xdr:to>
    <xdr:sp macro="" textlink="">
      <xdr:nvSpPr>
        <xdr:cNvPr id="2076" name="Rectangle 28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7</xdr:col>
      <xdr:colOff>257175</xdr:colOff>
      <xdr:row>1</xdr:row>
      <xdr:rowOff>104775</xdr:rowOff>
    </xdr:from>
    <xdr:to>
      <xdr:col>8</xdr:col>
      <xdr:colOff>667039</xdr:colOff>
      <xdr:row>4</xdr:row>
      <xdr:rowOff>0</xdr:rowOff>
    </xdr:to>
    <xdr:pic>
      <xdr:nvPicPr>
        <xdr:cNvPr id="3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295275"/>
          <a:ext cx="1171864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57150</xdr:colOff>
      <xdr:row>58</xdr:row>
      <xdr:rowOff>133350</xdr:rowOff>
    </xdr:to>
    <xdr:sp macro="" textlink="">
      <xdr:nvSpPr>
        <xdr:cNvPr id="1029" name="Rectangle 5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190500</xdr:colOff>
      <xdr:row>58</xdr:row>
      <xdr:rowOff>133350</xdr:rowOff>
    </xdr:to>
    <xdr:sp macro="" textlink="">
      <xdr:nvSpPr>
        <xdr:cNvPr id="3240" name="Rectangle 168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361950</xdr:colOff>
      <xdr:row>58</xdr:row>
      <xdr:rowOff>133350</xdr:rowOff>
    </xdr:to>
    <xdr:sp macro="" textlink="">
      <xdr:nvSpPr>
        <xdr:cNvPr id="4208" name="Rectangle 11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676275</xdr:colOff>
      <xdr:row>58</xdr:row>
      <xdr:rowOff>133350</xdr:rowOff>
    </xdr:to>
    <xdr:sp macro="" textlink="">
      <xdr:nvSpPr>
        <xdr:cNvPr id="5212" name="Rectangle 9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009"/>
  <sheetViews>
    <sheetView topLeftCell="A34" workbookViewId="0">
      <selection activeCell="F42" sqref="F42"/>
    </sheetView>
  </sheetViews>
  <sheetFormatPr baseColWidth="10" defaultColWidth="17.28515625" defaultRowHeight="15" customHeight="1" x14ac:dyDescent="0.2"/>
  <cols>
    <col min="1" max="1" width="5" customWidth="1"/>
    <col min="2" max="2" width="19.140625" customWidth="1"/>
    <col min="3" max="3" width="10.5703125" customWidth="1"/>
    <col min="4" max="4" width="15.42578125" bestFit="1" customWidth="1"/>
    <col min="5" max="5" width="11.42578125" customWidth="1"/>
    <col min="6" max="6" width="15.140625" bestFit="1" customWidth="1"/>
    <col min="7" max="7" width="15.42578125" bestFit="1" customWidth="1"/>
    <col min="8" max="8" width="11.42578125" customWidth="1"/>
    <col min="9" max="9" width="15.140625" bestFit="1" customWidth="1"/>
    <col min="10" max="10" width="17.42578125" bestFit="1" customWidth="1"/>
    <col min="11" max="11" width="16.140625" customWidth="1"/>
    <col min="12" max="19" width="11.5703125" customWidth="1"/>
    <col min="20" max="26" width="11" customWidth="1"/>
  </cols>
  <sheetData>
    <row r="2" spans="1:26" ht="12.75" customHeight="1" x14ac:dyDescent="0.2">
      <c r="A2" s="5"/>
      <c r="B2" s="6"/>
      <c r="C2" s="7"/>
      <c r="D2" s="7"/>
      <c r="E2" s="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9.5" customHeight="1" x14ac:dyDescent="0.2">
      <c r="A3" s="37" t="s">
        <v>36</v>
      </c>
      <c r="B3" s="32"/>
      <c r="C3" s="32"/>
      <c r="D3" s="32"/>
      <c r="E3" s="32"/>
      <c r="F3" s="32"/>
      <c r="G3" s="32"/>
      <c r="H3" s="32"/>
      <c r="I3" s="32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9.5" customHeight="1" x14ac:dyDescent="0.2">
      <c r="A4" s="32"/>
      <c r="B4" s="32"/>
      <c r="C4" s="32"/>
      <c r="D4" s="32"/>
      <c r="E4" s="32"/>
      <c r="F4" s="32"/>
      <c r="G4" s="32"/>
      <c r="H4" s="32"/>
      <c r="I4" s="32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2.75" customHeight="1" x14ac:dyDescent="0.2">
      <c r="A5" s="5"/>
      <c r="B5" s="6"/>
      <c r="C5" s="7"/>
      <c r="D5" s="7"/>
      <c r="E5" s="7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2.75" customHeight="1" x14ac:dyDescent="0.2">
      <c r="A6" s="5"/>
      <c r="B6" s="6" t="s">
        <v>37</v>
      </c>
      <c r="C6" s="7"/>
      <c r="D6" s="7"/>
      <c r="E6" s="7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2.75" customHeight="1" x14ac:dyDescent="0.2">
      <c r="A7" s="5"/>
      <c r="B7" s="5"/>
      <c r="C7" s="7" t="s">
        <v>2</v>
      </c>
      <c r="D7" s="7" t="s">
        <v>3</v>
      </c>
      <c r="E7" s="7" t="s">
        <v>4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2.75" customHeight="1" x14ac:dyDescent="0.2">
      <c r="A8" s="5"/>
      <c r="B8" s="7" t="s">
        <v>38</v>
      </c>
      <c r="C8" s="8">
        <v>180</v>
      </c>
      <c r="D8" s="8">
        <v>100</v>
      </c>
      <c r="E8" s="8">
        <v>200</v>
      </c>
      <c r="F8" s="5"/>
      <c r="G8" s="33" t="s">
        <v>103</v>
      </c>
      <c r="H8" s="32"/>
      <c r="I8" s="32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2.75" customHeigh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2.75" customHeight="1" x14ac:dyDescent="0.2">
      <c r="A10" s="9"/>
      <c r="B10" s="9" t="s">
        <v>39</v>
      </c>
      <c r="C10" s="9"/>
      <c r="D10" s="9" t="s">
        <v>40</v>
      </c>
      <c r="E10" s="9" t="s">
        <v>42</v>
      </c>
      <c r="F10" s="40" t="s">
        <v>104</v>
      </c>
      <c r="G10" s="9" t="s">
        <v>41</v>
      </c>
      <c r="H10" s="9" t="s">
        <v>44</v>
      </c>
      <c r="I10" s="40" t="s">
        <v>105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2.75" customHeight="1" x14ac:dyDescent="0.2">
      <c r="A11" s="9"/>
      <c r="B11" s="10"/>
      <c r="C11" s="9" t="s">
        <v>53</v>
      </c>
      <c r="D11" s="9" t="s">
        <v>45</v>
      </c>
      <c r="E11" s="9" t="s">
        <v>45</v>
      </c>
      <c r="F11" s="9" t="s">
        <v>45</v>
      </c>
      <c r="G11" s="9" t="s">
        <v>45</v>
      </c>
      <c r="H11" s="9" t="s">
        <v>45</v>
      </c>
      <c r="I11" s="9" t="s">
        <v>45</v>
      </c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2.75" customHeight="1" x14ac:dyDescent="0.2">
      <c r="A12" s="9"/>
      <c r="B12" s="10" t="s">
        <v>46</v>
      </c>
      <c r="C12" s="12"/>
      <c r="D12" s="12"/>
      <c r="E12" s="12"/>
      <c r="F12" s="12"/>
      <c r="G12" s="12"/>
      <c r="H12" s="12"/>
      <c r="I12" s="12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2.75" customHeight="1" x14ac:dyDescent="0.2">
      <c r="A13" s="9" t="s">
        <v>14</v>
      </c>
      <c r="B13" s="10" t="s">
        <v>15</v>
      </c>
      <c r="C13" s="12">
        <v>8</v>
      </c>
      <c r="D13" s="12">
        <f t="shared" ref="D13:I13" si="0">$C$8*0.25</f>
        <v>45</v>
      </c>
      <c r="E13" s="12">
        <f t="shared" si="0"/>
        <v>45</v>
      </c>
      <c r="F13" s="12">
        <f t="shared" si="0"/>
        <v>45</v>
      </c>
      <c r="G13" s="12">
        <f t="shared" si="0"/>
        <v>45</v>
      </c>
      <c r="H13" s="12">
        <f t="shared" si="0"/>
        <v>45</v>
      </c>
      <c r="I13" s="12">
        <f t="shared" si="0"/>
        <v>45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2.75" customHeight="1" x14ac:dyDescent="0.2">
      <c r="A14" s="9"/>
      <c r="B14" s="10"/>
      <c r="C14" s="12">
        <v>5</v>
      </c>
      <c r="D14" s="12">
        <f t="shared" ref="D14:I14" si="1">$C$8*0.4</f>
        <v>72</v>
      </c>
      <c r="E14" s="12">
        <f t="shared" si="1"/>
        <v>72</v>
      </c>
      <c r="F14" s="12">
        <f t="shared" si="1"/>
        <v>72</v>
      </c>
      <c r="G14" s="12">
        <f t="shared" si="1"/>
        <v>72</v>
      </c>
      <c r="H14" s="12">
        <f t="shared" si="1"/>
        <v>72</v>
      </c>
      <c r="I14" s="12">
        <f t="shared" si="1"/>
        <v>72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2.75" customHeight="1" x14ac:dyDescent="0.2">
      <c r="A15" s="9"/>
      <c r="B15" s="10"/>
      <c r="C15" s="12">
        <v>4</v>
      </c>
      <c r="D15" s="12">
        <f t="shared" ref="D15:I15" si="2">$C$8*0.5</f>
        <v>90</v>
      </c>
      <c r="E15" s="12">
        <f t="shared" si="2"/>
        <v>90</v>
      </c>
      <c r="F15" s="12">
        <f t="shared" si="2"/>
        <v>90</v>
      </c>
      <c r="G15" s="12">
        <f t="shared" si="2"/>
        <v>90</v>
      </c>
      <c r="H15" s="12">
        <f t="shared" si="2"/>
        <v>90</v>
      </c>
      <c r="I15" s="12">
        <f t="shared" si="2"/>
        <v>90</v>
      </c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2.75" customHeight="1" x14ac:dyDescent="0.2">
      <c r="A16" s="9"/>
      <c r="B16" s="10"/>
      <c r="C16" s="12">
        <v>3</v>
      </c>
      <c r="D16" s="12">
        <f t="shared" ref="D16:I16" si="3">$C$8*0.65</f>
        <v>117</v>
      </c>
      <c r="E16" s="12">
        <f t="shared" si="3"/>
        <v>117</v>
      </c>
      <c r="F16" s="12">
        <f t="shared" si="3"/>
        <v>117</v>
      </c>
      <c r="G16" s="12">
        <f t="shared" si="3"/>
        <v>117</v>
      </c>
      <c r="H16" s="12">
        <f t="shared" si="3"/>
        <v>117</v>
      </c>
      <c r="I16" s="12">
        <f t="shared" si="3"/>
        <v>117</v>
      </c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2.75" customHeight="1" x14ac:dyDescent="0.2">
      <c r="A17" s="9"/>
      <c r="B17" s="10"/>
      <c r="C17" s="12">
        <v>2</v>
      </c>
      <c r="D17" s="12">
        <f t="shared" ref="D17:I17" si="4">0.75*$C$8</f>
        <v>135</v>
      </c>
      <c r="E17" s="12">
        <f t="shared" si="4"/>
        <v>135</v>
      </c>
      <c r="F17" s="12">
        <f t="shared" si="4"/>
        <v>135</v>
      </c>
      <c r="G17" s="12">
        <f t="shared" si="4"/>
        <v>135</v>
      </c>
      <c r="H17" s="12">
        <f t="shared" si="4"/>
        <v>135</v>
      </c>
      <c r="I17" s="12">
        <f t="shared" si="4"/>
        <v>135</v>
      </c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2.75" customHeight="1" x14ac:dyDescent="0.2">
      <c r="A18" s="9"/>
      <c r="B18" s="13" t="s">
        <v>47</v>
      </c>
      <c r="C18" s="12">
        <v>1</v>
      </c>
      <c r="D18" s="12"/>
      <c r="E18" s="12"/>
      <c r="F18" s="12"/>
      <c r="G18" s="12"/>
      <c r="H18" s="12"/>
      <c r="I18" s="12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2.75" customHeight="1" x14ac:dyDescent="0.2">
      <c r="A19" s="9"/>
      <c r="B19" s="14" t="s">
        <v>49</v>
      </c>
      <c r="C19" s="12">
        <v>1</v>
      </c>
      <c r="D19" s="12"/>
      <c r="E19" s="12"/>
      <c r="F19" s="12"/>
      <c r="G19" s="12"/>
      <c r="H19" s="12"/>
      <c r="I19" s="12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2.75" customHeight="1" x14ac:dyDescent="0.2">
      <c r="A20" s="9"/>
      <c r="B20" s="14" t="s">
        <v>49</v>
      </c>
      <c r="C20" s="12">
        <v>1</v>
      </c>
      <c r="D20" s="12"/>
      <c r="E20" s="12"/>
      <c r="F20" s="12"/>
      <c r="G20" s="12"/>
      <c r="H20" s="12"/>
      <c r="I20" s="12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2.75" customHeight="1" x14ac:dyDescent="0.2">
      <c r="A21" s="9"/>
      <c r="B21" s="13" t="s">
        <v>48</v>
      </c>
      <c r="C21" s="12">
        <v>1</v>
      </c>
      <c r="D21" s="12"/>
      <c r="E21" s="12"/>
      <c r="F21" s="12"/>
      <c r="G21" s="12"/>
      <c r="H21" s="12"/>
      <c r="I21" s="12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2.75" customHeight="1" x14ac:dyDescent="0.2">
      <c r="A22" s="9"/>
      <c r="B22" s="14" t="s">
        <v>49</v>
      </c>
      <c r="C22" s="15" t="s">
        <v>19</v>
      </c>
      <c r="D22" s="12"/>
      <c r="E22" s="12"/>
      <c r="F22" s="12"/>
      <c r="G22" s="12"/>
      <c r="H22" s="12"/>
      <c r="I22" s="12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2.75" customHeight="1" x14ac:dyDescent="0.2">
      <c r="A23" s="9"/>
      <c r="B23" s="14" t="s">
        <v>49</v>
      </c>
      <c r="C23" s="15" t="s">
        <v>19</v>
      </c>
      <c r="D23" s="12"/>
      <c r="E23" s="12"/>
      <c r="F23" s="12"/>
      <c r="G23" s="12"/>
      <c r="H23" s="12"/>
      <c r="I23" s="12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2.75" customHeight="1" x14ac:dyDescent="0.2">
      <c r="A24" s="9"/>
      <c r="B24" s="14" t="s">
        <v>49</v>
      </c>
      <c r="C24" s="15" t="s">
        <v>19</v>
      </c>
      <c r="D24" s="12"/>
      <c r="E24" s="12"/>
      <c r="F24" s="12"/>
      <c r="G24" s="12"/>
      <c r="H24" s="12"/>
      <c r="I24" s="12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2.75" customHeight="1" x14ac:dyDescent="0.2">
      <c r="A25" s="9"/>
      <c r="B25" s="14" t="s">
        <v>49</v>
      </c>
      <c r="C25" s="15" t="s">
        <v>19</v>
      </c>
      <c r="D25" s="12"/>
      <c r="E25" s="12"/>
      <c r="F25" s="12"/>
      <c r="G25" s="12"/>
      <c r="H25" s="12"/>
      <c r="I25" s="12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2.75" customHeight="1" x14ac:dyDescent="0.2">
      <c r="A26" s="9"/>
      <c r="B26" s="14" t="s">
        <v>49</v>
      </c>
      <c r="C26" s="15" t="s">
        <v>19</v>
      </c>
      <c r="D26" s="12"/>
      <c r="E26" s="12"/>
      <c r="F26" s="12"/>
      <c r="G26" s="12"/>
      <c r="H26" s="12"/>
      <c r="I26" s="12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2.75" customHeight="1" x14ac:dyDescent="0.2">
      <c r="A27" s="9"/>
      <c r="B27" s="10" t="s">
        <v>46</v>
      </c>
      <c r="C27" s="12"/>
      <c r="D27" s="12"/>
      <c r="E27" s="12"/>
      <c r="F27" s="12"/>
      <c r="G27" s="12"/>
      <c r="H27" s="12"/>
      <c r="I27" s="12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2.75" customHeight="1" x14ac:dyDescent="0.2">
      <c r="A28" s="9" t="s">
        <v>20</v>
      </c>
      <c r="B28" s="10" t="s">
        <v>21</v>
      </c>
      <c r="C28" s="12">
        <v>8</v>
      </c>
      <c r="D28" s="12">
        <f t="shared" ref="D28:I28" si="5">$D$8*0.25</f>
        <v>25</v>
      </c>
      <c r="E28" s="12">
        <f t="shared" si="5"/>
        <v>25</v>
      </c>
      <c r="F28" s="12">
        <f t="shared" si="5"/>
        <v>25</v>
      </c>
      <c r="G28" s="12">
        <f t="shared" si="5"/>
        <v>25</v>
      </c>
      <c r="H28" s="12">
        <f t="shared" si="5"/>
        <v>25</v>
      </c>
      <c r="I28" s="12">
        <f t="shared" si="5"/>
        <v>25</v>
      </c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2.75" customHeight="1" x14ac:dyDescent="0.2">
      <c r="A29" s="9"/>
      <c r="B29" s="10"/>
      <c r="C29" s="12">
        <v>5</v>
      </c>
      <c r="D29" s="12">
        <f t="shared" ref="D29:I29" si="6">$D$8*0.4</f>
        <v>40</v>
      </c>
      <c r="E29" s="12">
        <f t="shared" si="6"/>
        <v>40</v>
      </c>
      <c r="F29" s="12">
        <f t="shared" si="6"/>
        <v>40</v>
      </c>
      <c r="G29" s="12">
        <f t="shared" si="6"/>
        <v>40</v>
      </c>
      <c r="H29" s="12">
        <f t="shared" si="6"/>
        <v>40</v>
      </c>
      <c r="I29" s="12">
        <f t="shared" si="6"/>
        <v>40</v>
      </c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2.75" customHeight="1" x14ac:dyDescent="0.2">
      <c r="A30" s="9"/>
      <c r="B30" s="10"/>
      <c r="C30" s="12">
        <v>4</v>
      </c>
      <c r="D30" s="12">
        <f t="shared" ref="D30:I30" si="7">$D$8*0.5</f>
        <v>50</v>
      </c>
      <c r="E30" s="12">
        <f t="shared" si="7"/>
        <v>50</v>
      </c>
      <c r="F30" s="12">
        <f t="shared" si="7"/>
        <v>50</v>
      </c>
      <c r="G30" s="12">
        <f t="shared" si="7"/>
        <v>50</v>
      </c>
      <c r="H30" s="12">
        <f t="shared" si="7"/>
        <v>50</v>
      </c>
      <c r="I30" s="12">
        <f t="shared" si="7"/>
        <v>50</v>
      </c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2.75" customHeight="1" x14ac:dyDescent="0.2">
      <c r="A31" s="9"/>
      <c r="B31" s="10"/>
      <c r="C31" s="12">
        <v>3</v>
      </c>
      <c r="D31" s="12">
        <f t="shared" ref="D31:I31" si="8">$D$8*0.65</f>
        <v>65</v>
      </c>
      <c r="E31" s="12">
        <f t="shared" si="8"/>
        <v>65</v>
      </c>
      <c r="F31" s="12">
        <f t="shared" si="8"/>
        <v>65</v>
      </c>
      <c r="G31" s="12">
        <f t="shared" si="8"/>
        <v>65</v>
      </c>
      <c r="H31" s="12">
        <f t="shared" si="8"/>
        <v>65</v>
      </c>
      <c r="I31" s="12">
        <f t="shared" si="8"/>
        <v>65</v>
      </c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2.75" customHeight="1" x14ac:dyDescent="0.2">
      <c r="A32" s="9"/>
      <c r="B32" s="10"/>
      <c r="C32" s="12">
        <v>2</v>
      </c>
      <c r="D32" s="12">
        <f t="shared" ref="D32:I32" si="9">0.75*$D$8</f>
        <v>75</v>
      </c>
      <c r="E32" s="12">
        <f t="shared" si="9"/>
        <v>75</v>
      </c>
      <c r="F32" s="12">
        <f t="shared" si="9"/>
        <v>75</v>
      </c>
      <c r="G32" s="12">
        <f t="shared" si="9"/>
        <v>75</v>
      </c>
      <c r="H32" s="12">
        <f t="shared" si="9"/>
        <v>75</v>
      </c>
      <c r="I32" s="12">
        <f t="shared" si="9"/>
        <v>75</v>
      </c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2.75" customHeight="1" x14ac:dyDescent="0.2">
      <c r="A33" s="9"/>
      <c r="B33" s="14" t="s">
        <v>47</v>
      </c>
      <c r="C33" s="12">
        <v>1</v>
      </c>
      <c r="D33" s="12"/>
      <c r="E33" s="12"/>
      <c r="F33" s="12"/>
      <c r="G33" s="12"/>
      <c r="H33" s="12"/>
      <c r="I33" s="12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2.75" customHeight="1" x14ac:dyDescent="0.2">
      <c r="A34" s="9"/>
      <c r="B34" s="14" t="s">
        <v>49</v>
      </c>
      <c r="C34" s="12">
        <v>1</v>
      </c>
      <c r="D34" s="12"/>
      <c r="E34" s="12"/>
      <c r="F34" s="12"/>
      <c r="G34" s="12"/>
      <c r="H34" s="12"/>
      <c r="I34" s="12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2.75" customHeight="1" x14ac:dyDescent="0.2">
      <c r="A35" s="9"/>
      <c r="B35" s="14" t="s">
        <v>49</v>
      </c>
      <c r="C35" s="12">
        <v>1</v>
      </c>
      <c r="D35" s="12"/>
      <c r="E35" s="12"/>
      <c r="F35" s="12"/>
      <c r="G35" s="12"/>
      <c r="H35" s="12"/>
      <c r="I35" s="12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2.75" customHeight="1" x14ac:dyDescent="0.2">
      <c r="A36" s="9"/>
      <c r="B36" s="14" t="s">
        <v>48</v>
      </c>
      <c r="C36" s="12">
        <v>1</v>
      </c>
      <c r="D36" s="12"/>
      <c r="E36" s="12"/>
      <c r="F36" s="12"/>
      <c r="G36" s="12"/>
      <c r="H36" s="12"/>
      <c r="I36" s="12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2.75" customHeight="1" x14ac:dyDescent="0.2">
      <c r="A37" s="9"/>
      <c r="B37" s="14" t="s">
        <v>49</v>
      </c>
      <c r="C37" s="15" t="s">
        <v>19</v>
      </c>
      <c r="D37" s="12"/>
      <c r="E37" s="12"/>
      <c r="F37" s="12"/>
      <c r="G37" s="12"/>
      <c r="H37" s="12"/>
      <c r="I37" s="12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2.75" customHeight="1" x14ac:dyDescent="0.2">
      <c r="A38" s="9"/>
      <c r="B38" s="14" t="s">
        <v>49</v>
      </c>
      <c r="C38" s="15" t="s">
        <v>19</v>
      </c>
      <c r="D38" s="12"/>
      <c r="E38" s="12"/>
      <c r="F38" s="12"/>
      <c r="G38" s="12"/>
      <c r="H38" s="12"/>
      <c r="I38" s="12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2.75" customHeight="1" x14ac:dyDescent="0.2">
      <c r="A39" s="9"/>
      <c r="B39" s="14" t="s">
        <v>49</v>
      </c>
      <c r="C39" s="15" t="s">
        <v>19</v>
      </c>
      <c r="D39" s="12"/>
      <c r="E39" s="12"/>
      <c r="F39" s="12"/>
      <c r="G39" s="12"/>
      <c r="H39" s="12"/>
      <c r="I39" s="12"/>
      <c r="J39" s="6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2.75" customHeight="1" x14ac:dyDescent="0.2">
      <c r="A40" s="9"/>
      <c r="B40" s="14" t="s">
        <v>49</v>
      </c>
      <c r="C40" s="15" t="s">
        <v>19</v>
      </c>
      <c r="D40" s="12"/>
      <c r="E40" s="12"/>
      <c r="F40" s="12"/>
      <c r="G40" s="12"/>
      <c r="H40" s="12"/>
      <c r="I40" s="12"/>
      <c r="J40" s="6" t="s">
        <v>37</v>
      </c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2.75" customHeight="1" x14ac:dyDescent="0.2">
      <c r="A41" s="9"/>
      <c r="B41" s="14" t="s">
        <v>49</v>
      </c>
      <c r="C41" s="15" t="s">
        <v>19</v>
      </c>
      <c r="D41" s="12"/>
      <c r="E41" s="12"/>
      <c r="F41" s="12"/>
      <c r="G41" s="12"/>
      <c r="H41" s="12"/>
      <c r="I41" s="12"/>
      <c r="J41" s="16" t="s">
        <v>50</v>
      </c>
      <c r="K41" s="39" t="s">
        <v>51</v>
      </c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2.75" customHeight="1" x14ac:dyDescent="0.2">
      <c r="A42" s="9" t="s">
        <v>24</v>
      </c>
      <c r="B42" s="10" t="s">
        <v>4</v>
      </c>
      <c r="C42" s="12">
        <v>1</v>
      </c>
      <c r="D42" s="17" t="s">
        <v>52</v>
      </c>
      <c r="E42" s="17" t="s">
        <v>26</v>
      </c>
      <c r="F42" s="17" t="s">
        <v>26</v>
      </c>
      <c r="G42" s="17" t="s">
        <v>52</v>
      </c>
      <c r="H42" s="17" t="s">
        <v>26</v>
      </c>
      <c r="I42" s="17" t="s">
        <v>26</v>
      </c>
      <c r="J42" s="18">
        <v>0.7</v>
      </c>
      <c r="K42" s="11">
        <f t="shared" ref="K42:K45" si="10">J42*$E$8</f>
        <v>140</v>
      </c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2.75" customHeight="1" x14ac:dyDescent="0.2">
      <c r="A43" s="9"/>
      <c r="B43" s="10"/>
      <c r="C43" s="12">
        <v>1</v>
      </c>
      <c r="D43" s="17" t="s">
        <v>52</v>
      </c>
      <c r="E43" s="12" t="s">
        <v>26</v>
      </c>
      <c r="F43" s="12" t="s">
        <v>26</v>
      </c>
      <c r="G43" s="17" t="s">
        <v>52</v>
      </c>
      <c r="H43" s="12" t="s">
        <v>26</v>
      </c>
      <c r="I43" s="12" t="s">
        <v>26</v>
      </c>
      <c r="J43" s="18">
        <v>0.75</v>
      </c>
      <c r="K43" s="11">
        <f t="shared" si="10"/>
        <v>150</v>
      </c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2.75" customHeight="1" x14ac:dyDescent="0.2">
      <c r="A44" s="9"/>
      <c r="B44" s="10"/>
      <c r="C44" s="12">
        <v>1</v>
      </c>
      <c r="D44" s="17" t="s">
        <v>52</v>
      </c>
      <c r="E44" s="12" t="s">
        <v>26</v>
      </c>
      <c r="F44" s="12" t="s">
        <v>26</v>
      </c>
      <c r="G44" s="17" t="s">
        <v>52</v>
      </c>
      <c r="H44" s="12" t="s">
        <v>26</v>
      </c>
      <c r="I44" s="12" t="s">
        <v>26</v>
      </c>
      <c r="J44" s="18">
        <v>0.8</v>
      </c>
      <c r="K44" s="11">
        <f t="shared" si="10"/>
        <v>160</v>
      </c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2.75" customHeight="1" x14ac:dyDescent="0.2">
      <c r="A45" s="9"/>
      <c r="B45" s="10"/>
      <c r="C45" s="12">
        <v>1</v>
      </c>
      <c r="D45" s="17" t="s">
        <v>52</v>
      </c>
      <c r="E45" s="12" t="s">
        <v>26</v>
      </c>
      <c r="F45" s="12" t="s">
        <v>26</v>
      </c>
      <c r="G45" s="17" t="s">
        <v>52</v>
      </c>
      <c r="H45" s="12" t="s">
        <v>26</v>
      </c>
      <c r="I45" s="12" t="s">
        <v>26</v>
      </c>
      <c r="J45" s="18">
        <v>0.85</v>
      </c>
      <c r="K45" s="11">
        <f t="shared" si="10"/>
        <v>170</v>
      </c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2.75" customHeight="1" x14ac:dyDescent="0.2">
      <c r="A46" s="9"/>
      <c r="B46" s="10"/>
      <c r="C46" s="12">
        <v>1</v>
      </c>
      <c r="D46" s="17" t="s">
        <v>52</v>
      </c>
      <c r="E46" s="12" t="s">
        <v>26</v>
      </c>
      <c r="F46" s="12" t="s">
        <v>26</v>
      </c>
      <c r="G46" s="17" t="s">
        <v>52</v>
      </c>
      <c r="H46" s="12" t="s">
        <v>26</v>
      </c>
      <c r="I46" s="12" t="s">
        <v>26</v>
      </c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2.75" customHeight="1" x14ac:dyDescent="0.2">
      <c r="A47" s="9"/>
      <c r="B47" s="14" t="s">
        <v>49</v>
      </c>
      <c r="C47" s="12">
        <v>1</v>
      </c>
      <c r="D47" s="12"/>
      <c r="E47" s="12" t="s">
        <v>26</v>
      </c>
      <c r="F47" s="12" t="s">
        <v>26</v>
      </c>
      <c r="G47" s="12"/>
      <c r="H47" s="12" t="s">
        <v>26</v>
      </c>
      <c r="I47" s="12" t="s">
        <v>26</v>
      </c>
      <c r="J47" s="6" t="s">
        <v>37</v>
      </c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2.75" customHeight="1" x14ac:dyDescent="0.2">
      <c r="A48" s="9"/>
      <c r="B48" s="14" t="s">
        <v>49</v>
      </c>
      <c r="C48" s="12">
        <v>1</v>
      </c>
      <c r="D48" s="12"/>
      <c r="E48" s="12" t="s">
        <v>26</v>
      </c>
      <c r="F48" s="12" t="s">
        <v>26</v>
      </c>
      <c r="G48" s="12"/>
      <c r="H48" s="12" t="s">
        <v>26</v>
      </c>
      <c r="I48" s="12" t="s">
        <v>26</v>
      </c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2.75" customHeight="1" x14ac:dyDescent="0.2">
      <c r="A49" s="9"/>
      <c r="B49" s="14" t="s">
        <v>49</v>
      </c>
      <c r="C49" s="12">
        <v>1</v>
      </c>
      <c r="D49" s="12"/>
      <c r="E49" s="12" t="s">
        <v>26</v>
      </c>
      <c r="F49" s="12" t="s">
        <v>26</v>
      </c>
      <c r="G49" s="12"/>
      <c r="H49" s="12" t="s">
        <v>26</v>
      </c>
      <c r="I49" s="12" t="s">
        <v>26</v>
      </c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2.75" customHeight="1" x14ac:dyDescent="0.2">
      <c r="A50" s="9"/>
      <c r="B50" s="14" t="s">
        <v>49</v>
      </c>
      <c r="C50" s="12">
        <v>1</v>
      </c>
      <c r="D50" s="12"/>
      <c r="E50" s="12" t="s">
        <v>26</v>
      </c>
      <c r="F50" s="12" t="s">
        <v>26</v>
      </c>
      <c r="G50" s="12"/>
      <c r="H50" s="12" t="s">
        <v>26</v>
      </c>
      <c r="I50" s="12" t="s">
        <v>26</v>
      </c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2.75" customHeight="1" x14ac:dyDescent="0.2">
      <c r="A51" s="9"/>
      <c r="B51" s="14" t="s">
        <v>49</v>
      </c>
      <c r="C51" s="12">
        <v>1</v>
      </c>
      <c r="D51" s="12"/>
      <c r="E51" s="12" t="s">
        <v>26</v>
      </c>
      <c r="F51" s="12" t="s">
        <v>26</v>
      </c>
      <c r="G51" s="12"/>
      <c r="H51" s="12" t="s">
        <v>26</v>
      </c>
      <c r="I51" s="12" t="s">
        <v>26</v>
      </c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2.75" customHeight="1" x14ac:dyDescent="0.2">
      <c r="A52" s="9" t="s">
        <v>27</v>
      </c>
      <c r="B52" s="10" t="s">
        <v>54</v>
      </c>
      <c r="C52" s="12" t="s">
        <v>29</v>
      </c>
      <c r="D52" s="12"/>
      <c r="E52" s="19"/>
      <c r="F52" s="19"/>
      <c r="G52" s="19"/>
      <c r="H52" s="19"/>
      <c r="I52" s="19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2.75" customHeight="1" x14ac:dyDescent="0.2">
      <c r="A53" s="9"/>
      <c r="B53" s="10"/>
      <c r="C53" s="12" t="s">
        <v>29</v>
      </c>
      <c r="D53" s="12"/>
      <c r="E53" s="19"/>
      <c r="F53" s="19"/>
      <c r="G53" s="19"/>
      <c r="H53" s="19"/>
      <c r="I53" s="19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2.75" customHeight="1" x14ac:dyDescent="0.2">
      <c r="A54" s="9"/>
      <c r="B54" s="10"/>
      <c r="C54" s="12" t="s">
        <v>29</v>
      </c>
      <c r="D54" s="12"/>
      <c r="E54" s="19"/>
      <c r="F54" s="19"/>
      <c r="G54" s="19"/>
      <c r="H54" s="19"/>
      <c r="I54" s="19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2.75" customHeight="1" x14ac:dyDescent="0.2">
      <c r="A55" s="9" t="s">
        <v>30</v>
      </c>
      <c r="B55" s="10" t="s">
        <v>54</v>
      </c>
      <c r="C55" s="12" t="s">
        <v>29</v>
      </c>
      <c r="D55" s="12"/>
      <c r="E55" s="19"/>
      <c r="F55" s="19"/>
      <c r="G55" s="19"/>
      <c r="H55" s="19"/>
      <c r="I55" s="19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2.75" customHeight="1" x14ac:dyDescent="0.2">
      <c r="A56" s="9"/>
      <c r="B56" s="10"/>
      <c r="C56" s="12" t="s">
        <v>29</v>
      </c>
      <c r="D56" s="12"/>
      <c r="E56" s="19"/>
      <c r="F56" s="19"/>
      <c r="G56" s="19"/>
      <c r="H56" s="19"/>
      <c r="I56" s="19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2.75" customHeight="1" x14ac:dyDescent="0.2">
      <c r="A57" s="9"/>
      <c r="B57" s="10"/>
      <c r="C57" s="12" t="s">
        <v>29</v>
      </c>
      <c r="D57" s="12"/>
      <c r="E57" s="19"/>
      <c r="F57" s="19"/>
      <c r="G57" s="19"/>
      <c r="H57" s="19"/>
      <c r="I57" s="19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2.75" customHeight="1" x14ac:dyDescent="0.2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2.75" customHeight="1" x14ac:dyDescent="0.2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2.75" customHeight="1" x14ac:dyDescent="0.2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2.75" customHeight="1" x14ac:dyDescent="0.2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2.75" customHeight="1" x14ac:dyDescent="0.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2.75" customHeight="1" x14ac:dyDescent="0.2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2.75" customHeight="1" x14ac:dyDescent="0.2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7.25" customHeight="1" x14ac:dyDescent="0.2">
      <c r="A65" s="34" t="str">
        <f>HYPERLINK("http://liftvault.com/resources/google-sheets/make-google-doc-copy-desktop-mobile/","To make your own copy: Log in to a Google Account --&gt; Access desired sheet --&gt; File --&gt; Make a Copy *full details here* - Thanks, LiftVault.com")</f>
        <v>To make your own copy: Log in to a Google Account --&gt; Access desired sheet --&gt; File --&gt; Make a Copy *full details here* - Thanks, LiftVault.com</v>
      </c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2.75" customHeight="1" x14ac:dyDescent="0.2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2.75" customHeight="1" x14ac:dyDescent="0.2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2.75" customHeight="1" x14ac:dyDescent="0.2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2.75" customHeight="1" x14ac:dyDescent="0.2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2.75" customHeight="1" x14ac:dyDescent="0.2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2.75" customHeight="1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2.75" customHeight="1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2.75" customHeight="1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2.75" customHeight="1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2.75" customHeight="1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2.75" customHeight="1" x14ac:dyDescent="0.2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2.75" customHeight="1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2.75" customHeight="1" x14ac:dyDescent="0.2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2.75" customHeight="1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2.75" customHeight="1" x14ac:dyDescent="0.2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2.75" customHeight="1" x14ac:dyDescent="0.2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2.75" customHeight="1" x14ac:dyDescent="0.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2.75" customHeight="1" x14ac:dyDescent="0.2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2.75" customHeight="1" x14ac:dyDescent="0.2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2.75" customHeight="1" x14ac:dyDescent="0.2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2.75" customHeight="1" x14ac:dyDescent="0.2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2.75" customHeight="1" x14ac:dyDescent="0.2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2.75" customHeight="1" x14ac:dyDescent="0.2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2.75" customHeight="1" x14ac:dyDescent="0.2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2.75" customHeight="1" x14ac:dyDescent="0.2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2.75" customHeight="1" x14ac:dyDescent="0.2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2.75" customHeight="1" x14ac:dyDescent="0.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2.75" customHeight="1" x14ac:dyDescent="0.2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2.75" customHeight="1" x14ac:dyDescent="0.2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2.75" customHeight="1" x14ac:dyDescent="0.2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2.75" customHeight="1" x14ac:dyDescent="0.2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2.75" customHeight="1" x14ac:dyDescent="0.2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2.75" customHeight="1" x14ac:dyDescent="0.2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2.75" customHeight="1" x14ac:dyDescent="0.2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2.75" customHeight="1" x14ac:dyDescent="0.2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2.75" customHeight="1" x14ac:dyDescent="0.2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2.75" customHeight="1" x14ac:dyDescent="0.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2.75" customHeight="1" x14ac:dyDescent="0.2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2.75" customHeight="1" x14ac:dyDescent="0.2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2.75" customHeight="1" x14ac:dyDescent="0.2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2.75" customHeight="1" x14ac:dyDescent="0.2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2.75" customHeight="1" x14ac:dyDescent="0.2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2.75" customHeight="1" x14ac:dyDescent="0.2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2.75" customHeight="1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2.75" customHeight="1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2.75" customHeight="1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2.75" customHeight="1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2.75" customHeight="1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2.75" customHeight="1" x14ac:dyDescent="0.2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2.75" customHeight="1" x14ac:dyDescent="0.2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2.75" customHeight="1" x14ac:dyDescent="0.2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2.75" customHeight="1" x14ac:dyDescent="0.2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2.75" customHeight="1" x14ac:dyDescent="0.2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2.75" customHeight="1" x14ac:dyDescent="0.2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2.75" customHeight="1" x14ac:dyDescent="0.2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2.75" customHeight="1" x14ac:dyDescent="0.2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2.75" customHeight="1" x14ac:dyDescent="0.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2.75" customHeight="1" x14ac:dyDescent="0.2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2.75" customHeight="1" x14ac:dyDescent="0.2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2.75" customHeight="1" x14ac:dyDescent="0.2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2.75" customHeight="1" x14ac:dyDescent="0.2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2.75" customHeight="1" x14ac:dyDescent="0.2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2.75" customHeight="1" x14ac:dyDescent="0.2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2.75" customHeight="1" x14ac:dyDescent="0.2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2.75" customHeight="1" x14ac:dyDescent="0.2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2.75" customHeight="1" x14ac:dyDescent="0.2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2.75" customHeight="1" x14ac:dyDescent="0.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2.75" customHeight="1" x14ac:dyDescent="0.2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2.75" customHeight="1" x14ac:dyDescent="0.2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2.75" customHeight="1" x14ac:dyDescent="0.2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2.75" customHeight="1" x14ac:dyDescent="0.2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2.75" customHeight="1" x14ac:dyDescent="0.2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2.75" customHeight="1" x14ac:dyDescent="0.2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2.75" customHeight="1" x14ac:dyDescent="0.2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2.75" customHeight="1" x14ac:dyDescent="0.2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2.75" customHeight="1" x14ac:dyDescent="0.2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2.75" customHeight="1" x14ac:dyDescent="0.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2.75" customHeight="1" x14ac:dyDescent="0.2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2.75" customHeight="1" x14ac:dyDescent="0.2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2.75" customHeight="1" x14ac:dyDescent="0.2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2.75" customHeight="1" x14ac:dyDescent="0.2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2.75" customHeight="1" x14ac:dyDescent="0.2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2.75" customHeight="1" x14ac:dyDescent="0.2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2.75" customHeight="1" x14ac:dyDescent="0.2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2.75" customHeight="1" x14ac:dyDescent="0.2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2.75" customHeight="1" x14ac:dyDescent="0.2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2.75" customHeight="1" x14ac:dyDescent="0.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2.75" customHeight="1" x14ac:dyDescent="0.2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2.75" customHeight="1" x14ac:dyDescent="0.2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2.75" customHeight="1" x14ac:dyDescent="0.2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2.75" customHeight="1" x14ac:dyDescent="0.2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2.75" customHeight="1" x14ac:dyDescent="0.2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2.75" customHeight="1" x14ac:dyDescent="0.2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2.75" customHeight="1" x14ac:dyDescent="0.2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2.75" customHeight="1" x14ac:dyDescent="0.2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2.75" customHeight="1" x14ac:dyDescent="0.2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2.75" customHeight="1" x14ac:dyDescent="0.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2.75" customHeight="1" x14ac:dyDescent="0.2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2.75" customHeight="1" x14ac:dyDescent="0.2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2.75" customHeight="1" x14ac:dyDescent="0.2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2.75" customHeight="1" x14ac:dyDescent="0.2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2.75" customHeight="1" x14ac:dyDescent="0.2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2.75" customHeight="1" x14ac:dyDescent="0.2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2.75" customHeight="1" x14ac:dyDescent="0.2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2.75" customHeight="1" x14ac:dyDescent="0.2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2.75" customHeight="1" x14ac:dyDescent="0.2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2.75" customHeight="1" x14ac:dyDescent="0.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2.75" customHeight="1" x14ac:dyDescent="0.2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2.75" customHeight="1" x14ac:dyDescent="0.2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2.75" customHeight="1" x14ac:dyDescent="0.2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2.75" customHeight="1" x14ac:dyDescent="0.2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2.75" customHeight="1" x14ac:dyDescent="0.2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2.75" customHeight="1" x14ac:dyDescent="0.2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2.75" customHeight="1" x14ac:dyDescent="0.2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2.75" customHeight="1" x14ac:dyDescent="0.2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2.75" customHeight="1" x14ac:dyDescent="0.2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2.75" customHeight="1" x14ac:dyDescent="0.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2.75" customHeight="1" x14ac:dyDescent="0.2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2.75" customHeight="1" x14ac:dyDescent="0.2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2.75" customHeight="1" x14ac:dyDescent="0.2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2.75" customHeight="1" x14ac:dyDescent="0.2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2.75" customHeight="1" x14ac:dyDescent="0.2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2.75" customHeight="1" x14ac:dyDescent="0.2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2.75" customHeight="1" x14ac:dyDescent="0.2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2.75" customHeight="1" x14ac:dyDescent="0.2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2.75" customHeight="1" x14ac:dyDescent="0.2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2.75" customHeight="1" x14ac:dyDescent="0.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2.75" customHeight="1" x14ac:dyDescent="0.2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2.75" customHeight="1" x14ac:dyDescent="0.2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2.75" customHeight="1" x14ac:dyDescent="0.2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2.75" customHeight="1" x14ac:dyDescent="0.2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2.75" customHeight="1" x14ac:dyDescent="0.2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2.75" customHeight="1" x14ac:dyDescent="0.2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2.75" customHeight="1" x14ac:dyDescent="0.2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2.75" customHeight="1" x14ac:dyDescent="0.2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2.75" customHeight="1" x14ac:dyDescent="0.2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2.75" customHeight="1" x14ac:dyDescent="0.2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2.75" customHeight="1" x14ac:dyDescent="0.2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2.75" customHeight="1" x14ac:dyDescent="0.2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2.75" customHeight="1" x14ac:dyDescent="0.2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2.75" customHeight="1" x14ac:dyDescent="0.2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2.75" customHeight="1" x14ac:dyDescent="0.2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2.75" customHeight="1" x14ac:dyDescent="0.2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2.75" customHeight="1" x14ac:dyDescent="0.2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2.75" customHeight="1" x14ac:dyDescent="0.2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2.75" customHeight="1" x14ac:dyDescent="0.2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2.75" customHeight="1" x14ac:dyDescent="0.2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2.75" customHeight="1" x14ac:dyDescent="0.2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2.75" customHeight="1" x14ac:dyDescent="0.2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2.75" customHeight="1" x14ac:dyDescent="0.2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2.75" customHeight="1" x14ac:dyDescent="0.2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2.75" customHeight="1" x14ac:dyDescent="0.2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2.75" customHeight="1" x14ac:dyDescent="0.2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2.75" customHeight="1" x14ac:dyDescent="0.2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2.75" customHeight="1" x14ac:dyDescent="0.2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2.75" customHeight="1" x14ac:dyDescent="0.2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2.75" customHeight="1" x14ac:dyDescent="0.2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2.75" customHeight="1" x14ac:dyDescent="0.2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2.75" customHeight="1" x14ac:dyDescent="0.2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2.75" customHeight="1" x14ac:dyDescent="0.2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2.75" customHeight="1" x14ac:dyDescent="0.2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2.75" customHeight="1" x14ac:dyDescent="0.2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2.75" customHeight="1" x14ac:dyDescent="0.2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2.75" customHeight="1" x14ac:dyDescent="0.2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2.75" customHeight="1" x14ac:dyDescent="0.2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2.75" customHeight="1" x14ac:dyDescent="0.2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2.75" customHeight="1" x14ac:dyDescent="0.2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2.75" customHeight="1" x14ac:dyDescent="0.2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2.75" customHeight="1" x14ac:dyDescent="0.2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2.75" customHeight="1" x14ac:dyDescent="0.2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2.75" customHeight="1" x14ac:dyDescent="0.2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2.75" customHeight="1" x14ac:dyDescent="0.2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2.75" customHeight="1" x14ac:dyDescent="0.2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2.75" customHeight="1" x14ac:dyDescent="0.2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2.75" customHeight="1" x14ac:dyDescent="0.2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2.75" customHeight="1" x14ac:dyDescent="0.2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2.75" customHeight="1" x14ac:dyDescent="0.2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2.75" customHeight="1" x14ac:dyDescent="0.2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2.75" customHeight="1" x14ac:dyDescent="0.2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2.75" customHeight="1" x14ac:dyDescent="0.2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2.75" customHeight="1" x14ac:dyDescent="0.2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2.75" customHeight="1" x14ac:dyDescent="0.2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2.75" customHeight="1" x14ac:dyDescent="0.2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2.75" customHeight="1" x14ac:dyDescent="0.2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2.75" customHeight="1" x14ac:dyDescent="0.2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2.75" customHeight="1" x14ac:dyDescent="0.2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2.75" customHeight="1" x14ac:dyDescent="0.2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2.75" customHeight="1" x14ac:dyDescent="0.2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2.75" customHeight="1" x14ac:dyDescent="0.2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2.75" customHeight="1" x14ac:dyDescent="0.2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2.75" customHeight="1" x14ac:dyDescent="0.2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2.75" customHeight="1" x14ac:dyDescent="0.2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2.75" customHeight="1" x14ac:dyDescent="0.2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2.75" customHeight="1" x14ac:dyDescent="0.2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2.75" customHeight="1" x14ac:dyDescent="0.2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2.75" customHeight="1" x14ac:dyDescent="0.2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2.75" customHeight="1" x14ac:dyDescent="0.2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2.75" customHeight="1" x14ac:dyDescent="0.2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2.75" customHeight="1" x14ac:dyDescent="0.2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2.75" customHeight="1" x14ac:dyDescent="0.2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2.75" customHeight="1" x14ac:dyDescent="0.2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2.75" customHeight="1" x14ac:dyDescent="0.2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2.75" customHeight="1" x14ac:dyDescent="0.2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2.75" customHeight="1" x14ac:dyDescent="0.2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2.75" customHeight="1" x14ac:dyDescent="0.2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2.75" customHeight="1" x14ac:dyDescent="0.2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2.75" customHeight="1" x14ac:dyDescent="0.2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2.75" customHeight="1" x14ac:dyDescent="0.2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2.75" customHeight="1" x14ac:dyDescent="0.2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2.75" customHeight="1" x14ac:dyDescent="0.2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2.75" customHeight="1" x14ac:dyDescent="0.2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2.75" customHeight="1" x14ac:dyDescent="0.2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2.75" customHeight="1" x14ac:dyDescent="0.2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2.75" customHeight="1" x14ac:dyDescent="0.2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2.75" customHeight="1" x14ac:dyDescent="0.2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2.75" customHeight="1" x14ac:dyDescent="0.2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2.75" customHeight="1" x14ac:dyDescent="0.2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2.75" customHeight="1" x14ac:dyDescent="0.2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2.75" customHeight="1" x14ac:dyDescent="0.2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2.75" customHeight="1" x14ac:dyDescent="0.2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2.75" customHeight="1" x14ac:dyDescent="0.2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2.75" customHeight="1" x14ac:dyDescent="0.2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2.75" customHeight="1" x14ac:dyDescent="0.2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2.75" customHeight="1" x14ac:dyDescent="0.2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2.75" customHeight="1" x14ac:dyDescent="0.2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2.75" customHeight="1" x14ac:dyDescent="0.2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2.75" customHeight="1" x14ac:dyDescent="0.2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2.75" customHeight="1" x14ac:dyDescent="0.2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2.75" customHeight="1" x14ac:dyDescent="0.2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2.75" customHeight="1" x14ac:dyDescent="0.2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2.75" customHeight="1" x14ac:dyDescent="0.2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2.75" customHeight="1" x14ac:dyDescent="0.2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2.75" customHeight="1" x14ac:dyDescent="0.2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2.75" customHeight="1" x14ac:dyDescent="0.2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2.75" customHeight="1" x14ac:dyDescent="0.2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2.75" customHeight="1" x14ac:dyDescent="0.2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2.75" customHeight="1" x14ac:dyDescent="0.2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2.75" customHeight="1" x14ac:dyDescent="0.2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2.75" customHeight="1" x14ac:dyDescent="0.2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2.75" customHeight="1" x14ac:dyDescent="0.2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2.75" customHeight="1" x14ac:dyDescent="0.2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2.75" customHeight="1" x14ac:dyDescent="0.2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2.75" customHeight="1" x14ac:dyDescent="0.2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2.75" customHeight="1" x14ac:dyDescent="0.2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2.75" customHeight="1" x14ac:dyDescent="0.2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2.75" customHeight="1" x14ac:dyDescent="0.2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2.75" customHeight="1" x14ac:dyDescent="0.2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2.75" customHeight="1" x14ac:dyDescent="0.2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2.75" customHeight="1" x14ac:dyDescent="0.2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2.75" customHeight="1" x14ac:dyDescent="0.2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2.75" customHeight="1" x14ac:dyDescent="0.2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2.75" customHeight="1" x14ac:dyDescent="0.2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2.75" customHeight="1" x14ac:dyDescent="0.2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2.75" customHeight="1" x14ac:dyDescent="0.2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2.75" customHeight="1" x14ac:dyDescent="0.2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2.75" customHeight="1" x14ac:dyDescent="0.2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2.75" customHeight="1" x14ac:dyDescent="0.2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2.75" customHeight="1" x14ac:dyDescent="0.2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2.75" customHeight="1" x14ac:dyDescent="0.2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2.75" customHeight="1" x14ac:dyDescent="0.2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2.75" customHeight="1" x14ac:dyDescent="0.2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2.75" customHeight="1" x14ac:dyDescent="0.2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2.75" customHeight="1" x14ac:dyDescent="0.2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2.75" customHeight="1" x14ac:dyDescent="0.2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2.75" customHeight="1" x14ac:dyDescent="0.2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2.75" customHeight="1" x14ac:dyDescent="0.2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2.75" customHeight="1" x14ac:dyDescent="0.2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2.75" customHeight="1" x14ac:dyDescent="0.2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2.75" customHeight="1" x14ac:dyDescent="0.2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2.75" customHeight="1" x14ac:dyDescent="0.2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2.75" customHeight="1" x14ac:dyDescent="0.2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2.75" customHeight="1" x14ac:dyDescent="0.2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2.75" customHeight="1" x14ac:dyDescent="0.2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2.75" customHeight="1" x14ac:dyDescent="0.2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2.75" customHeight="1" x14ac:dyDescent="0.2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2.75" customHeight="1" x14ac:dyDescent="0.2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2.75" customHeight="1" x14ac:dyDescent="0.2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2.75" customHeight="1" x14ac:dyDescent="0.2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2.75" customHeight="1" x14ac:dyDescent="0.2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2.75" customHeight="1" x14ac:dyDescent="0.2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2.75" customHeight="1" x14ac:dyDescent="0.2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2.75" customHeight="1" x14ac:dyDescent="0.2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2.75" customHeight="1" x14ac:dyDescent="0.2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2.75" customHeight="1" x14ac:dyDescent="0.2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2.75" customHeight="1" x14ac:dyDescent="0.2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2.75" customHeight="1" x14ac:dyDescent="0.2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2.75" customHeight="1" x14ac:dyDescent="0.2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2.75" customHeight="1" x14ac:dyDescent="0.2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2.75" customHeight="1" x14ac:dyDescent="0.2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2.75" customHeight="1" x14ac:dyDescent="0.2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2.75" customHeight="1" x14ac:dyDescent="0.2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2.75" customHeight="1" x14ac:dyDescent="0.2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2.75" customHeight="1" x14ac:dyDescent="0.2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2.75" customHeight="1" x14ac:dyDescent="0.2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2.75" customHeight="1" x14ac:dyDescent="0.2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2.75" customHeight="1" x14ac:dyDescent="0.2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2.75" customHeight="1" x14ac:dyDescent="0.2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2.75" customHeight="1" x14ac:dyDescent="0.2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2.75" customHeight="1" x14ac:dyDescent="0.2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2.75" customHeight="1" x14ac:dyDescent="0.2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2.75" customHeight="1" x14ac:dyDescent="0.2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2.75" customHeight="1" x14ac:dyDescent="0.2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2.75" customHeight="1" x14ac:dyDescent="0.2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2.75" customHeight="1" x14ac:dyDescent="0.2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2.75" customHeight="1" x14ac:dyDescent="0.2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2.75" customHeight="1" x14ac:dyDescent="0.2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2.75" customHeight="1" x14ac:dyDescent="0.2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2.75" customHeight="1" x14ac:dyDescent="0.2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2.75" customHeight="1" x14ac:dyDescent="0.2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2.75" customHeight="1" x14ac:dyDescent="0.2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2.75" customHeight="1" x14ac:dyDescent="0.2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2.75" customHeight="1" x14ac:dyDescent="0.2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2.75" customHeight="1" x14ac:dyDescent="0.2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2.75" customHeight="1" x14ac:dyDescent="0.2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2.75" customHeight="1" x14ac:dyDescent="0.2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2.75" customHeight="1" x14ac:dyDescent="0.2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2.75" customHeight="1" x14ac:dyDescent="0.2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2.75" customHeight="1" x14ac:dyDescent="0.2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2.75" customHeight="1" x14ac:dyDescent="0.2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2.75" customHeight="1" x14ac:dyDescent="0.2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2.75" customHeight="1" x14ac:dyDescent="0.2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2.75" customHeight="1" x14ac:dyDescent="0.2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2.75" customHeight="1" x14ac:dyDescent="0.2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2.75" customHeight="1" x14ac:dyDescent="0.2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2.75" customHeight="1" x14ac:dyDescent="0.2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2.75" customHeight="1" x14ac:dyDescent="0.2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2.75" customHeight="1" x14ac:dyDescent="0.2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2.75" customHeight="1" x14ac:dyDescent="0.2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2.75" customHeight="1" x14ac:dyDescent="0.2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2.75" customHeight="1" x14ac:dyDescent="0.2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2.75" customHeight="1" x14ac:dyDescent="0.2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2.75" customHeight="1" x14ac:dyDescent="0.2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2.75" customHeight="1" x14ac:dyDescent="0.2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2.75" customHeight="1" x14ac:dyDescent="0.2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2.75" customHeight="1" x14ac:dyDescent="0.2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2.75" customHeight="1" x14ac:dyDescent="0.2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2.75" customHeight="1" x14ac:dyDescent="0.2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2.75" customHeight="1" x14ac:dyDescent="0.2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2.75" customHeight="1" x14ac:dyDescent="0.2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2.75" customHeight="1" x14ac:dyDescent="0.2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2.75" customHeight="1" x14ac:dyDescent="0.2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2.75" customHeight="1" x14ac:dyDescent="0.2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2.75" customHeight="1" x14ac:dyDescent="0.2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2.75" customHeight="1" x14ac:dyDescent="0.2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2.75" customHeight="1" x14ac:dyDescent="0.2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2.75" customHeight="1" x14ac:dyDescent="0.2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2.75" customHeight="1" x14ac:dyDescent="0.2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2.75" customHeight="1" x14ac:dyDescent="0.2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2.75" customHeight="1" x14ac:dyDescent="0.2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2.75" customHeight="1" x14ac:dyDescent="0.2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2.75" customHeight="1" x14ac:dyDescent="0.2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2.75" customHeight="1" x14ac:dyDescent="0.2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2.75" customHeight="1" x14ac:dyDescent="0.2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2.75" customHeight="1" x14ac:dyDescent="0.2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2.75" customHeight="1" x14ac:dyDescent="0.2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2.75" customHeight="1" x14ac:dyDescent="0.2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2.75" customHeight="1" x14ac:dyDescent="0.2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2.75" customHeight="1" x14ac:dyDescent="0.2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2.75" customHeight="1" x14ac:dyDescent="0.2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2.75" customHeight="1" x14ac:dyDescent="0.2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2.75" customHeight="1" x14ac:dyDescent="0.2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2.75" customHeight="1" x14ac:dyDescent="0.2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2.75" customHeight="1" x14ac:dyDescent="0.2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2.75" customHeight="1" x14ac:dyDescent="0.2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2.75" customHeight="1" x14ac:dyDescent="0.2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2.75" customHeight="1" x14ac:dyDescent="0.2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2.75" customHeight="1" x14ac:dyDescent="0.2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2.75" customHeight="1" x14ac:dyDescent="0.2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2.75" customHeight="1" x14ac:dyDescent="0.2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2.75" customHeight="1" x14ac:dyDescent="0.2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2.75" customHeight="1" x14ac:dyDescent="0.2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2.75" customHeight="1" x14ac:dyDescent="0.2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2.75" customHeight="1" x14ac:dyDescent="0.2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2.75" customHeight="1" x14ac:dyDescent="0.2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2.75" customHeight="1" x14ac:dyDescent="0.2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2.75" customHeight="1" x14ac:dyDescent="0.2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2.75" customHeight="1" x14ac:dyDescent="0.2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2.75" customHeight="1" x14ac:dyDescent="0.2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2.75" customHeight="1" x14ac:dyDescent="0.2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2.75" customHeight="1" x14ac:dyDescent="0.2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2.75" customHeight="1" x14ac:dyDescent="0.2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2.75" customHeight="1" x14ac:dyDescent="0.2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2.75" customHeight="1" x14ac:dyDescent="0.2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2.75" customHeight="1" x14ac:dyDescent="0.2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2.75" customHeight="1" x14ac:dyDescent="0.2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2.75" customHeight="1" x14ac:dyDescent="0.2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2.75" customHeight="1" x14ac:dyDescent="0.2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2.75" customHeight="1" x14ac:dyDescent="0.2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2.75" customHeight="1" x14ac:dyDescent="0.2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2.75" customHeight="1" x14ac:dyDescent="0.2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2.75" customHeight="1" x14ac:dyDescent="0.2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2.75" customHeight="1" x14ac:dyDescent="0.2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2.75" customHeight="1" x14ac:dyDescent="0.2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2.75" customHeight="1" x14ac:dyDescent="0.2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2.75" customHeight="1" x14ac:dyDescent="0.2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2.75" customHeight="1" x14ac:dyDescent="0.2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2.75" customHeight="1" x14ac:dyDescent="0.2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2.75" customHeight="1" x14ac:dyDescent="0.2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2.75" customHeight="1" x14ac:dyDescent="0.2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2.75" customHeight="1" x14ac:dyDescent="0.2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2.75" customHeight="1" x14ac:dyDescent="0.2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2.75" customHeight="1" x14ac:dyDescent="0.2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2.75" customHeight="1" x14ac:dyDescent="0.2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2.75" customHeight="1" x14ac:dyDescent="0.2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2.75" customHeight="1" x14ac:dyDescent="0.2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2.75" customHeight="1" x14ac:dyDescent="0.2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2.75" customHeight="1" x14ac:dyDescent="0.2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2.75" customHeight="1" x14ac:dyDescent="0.2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2.75" customHeight="1" x14ac:dyDescent="0.2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2.75" customHeight="1" x14ac:dyDescent="0.2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2.75" customHeight="1" x14ac:dyDescent="0.2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2.75" customHeight="1" x14ac:dyDescent="0.2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2.75" customHeight="1" x14ac:dyDescent="0.2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2.75" customHeight="1" x14ac:dyDescent="0.2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2.75" customHeight="1" x14ac:dyDescent="0.2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2.75" customHeight="1" x14ac:dyDescent="0.2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2.75" customHeight="1" x14ac:dyDescent="0.2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2.75" customHeight="1" x14ac:dyDescent="0.2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2.75" customHeight="1" x14ac:dyDescent="0.2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2.75" customHeight="1" x14ac:dyDescent="0.2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2.75" customHeight="1" x14ac:dyDescent="0.2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2.75" customHeight="1" x14ac:dyDescent="0.2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2.75" customHeight="1" x14ac:dyDescent="0.2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2.75" customHeight="1" x14ac:dyDescent="0.2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2.75" customHeight="1" x14ac:dyDescent="0.2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2.75" customHeight="1" x14ac:dyDescent="0.2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2.75" customHeight="1" x14ac:dyDescent="0.2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2.75" customHeight="1" x14ac:dyDescent="0.2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2.75" customHeight="1" x14ac:dyDescent="0.2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2.75" customHeight="1" x14ac:dyDescent="0.2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2.75" customHeight="1" x14ac:dyDescent="0.2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2.75" customHeight="1" x14ac:dyDescent="0.2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2.75" customHeight="1" x14ac:dyDescent="0.2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2.75" customHeight="1" x14ac:dyDescent="0.2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2.75" customHeight="1" x14ac:dyDescent="0.2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2.75" customHeight="1" x14ac:dyDescent="0.2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2.75" customHeight="1" x14ac:dyDescent="0.2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2.75" customHeight="1" x14ac:dyDescent="0.2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2.75" customHeight="1" x14ac:dyDescent="0.2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2.75" customHeight="1" x14ac:dyDescent="0.2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2.75" customHeight="1" x14ac:dyDescent="0.2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2.75" customHeight="1" x14ac:dyDescent="0.2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2.75" customHeight="1" x14ac:dyDescent="0.2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2.75" customHeight="1" x14ac:dyDescent="0.2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2.75" customHeight="1" x14ac:dyDescent="0.2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2.75" customHeight="1" x14ac:dyDescent="0.2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2.75" customHeight="1" x14ac:dyDescent="0.2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2.75" customHeight="1" x14ac:dyDescent="0.2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2.75" customHeight="1" x14ac:dyDescent="0.2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2.75" customHeight="1" x14ac:dyDescent="0.2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2.75" customHeight="1" x14ac:dyDescent="0.2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2.75" customHeight="1" x14ac:dyDescent="0.2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2.75" customHeight="1" x14ac:dyDescent="0.2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2.75" customHeight="1" x14ac:dyDescent="0.2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2.75" customHeight="1" x14ac:dyDescent="0.2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2.75" customHeight="1" x14ac:dyDescent="0.2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2.75" customHeight="1" x14ac:dyDescent="0.2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2.75" customHeight="1" x14ac:dyDescent="0.2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2.75" customHeight="1" x14ac:dyDescent="0.2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2.75" customHeight="1" x14ac:dyDescent="0.2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2.75" customHeight="1" x14ac:dyDescent="0.2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2.75" customHeight="1" x14ac:dyDescent="0.2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2.75" customHeight="1" x14ac:dyDescent="0.2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2.75" customHeight="1" x14ac:dyDescent="0.2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2.75" customHeight="1" x14ac:dyDescent="0.2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2.75" customHeight="1" x14ac:dyDescent="0.2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2.75" customHeight="1" x14ac:dyDescent="0.2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2.75" customHeight="1" x14ac:dyDescent="0.2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2.75" customHeight="1" x14ac:dyDescent="0.2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2.75" customHeight="1" x14ac:dyDescent="0.2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2.75" customHeight="1" x14ac:dyDescent="0.2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2.75" customHeight="1" x14ac:dyDescent="0.2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2.75" customHeight="1" x14ac:dyDescent="0.2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2.75" customHeight="1" x14ac:dyDescent="0.2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2.75" customHeight="1" x14ac:dyDescent="0.2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2.75" customHeight="1" x14ac:dyDescent="0.2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2.75" customHeight="1" x14ac:dyDescent="0.2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2.75" customHeight="1" x14ac:dyDescent="0.2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2.75" customHeight="1" x14ac:dyDescent="0.2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2.75" customHeight="1" x14ac:dyDescent="0.2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2.75" customHeight="1" x14ac:dyDescent="0.2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2.75" customHeight="1" x14ac:dyDescent="0.2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2.75" customHeight="1" x14ac:dyDescent="0.2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2.75" customHeight="1" x14ac:dyDescent="0.2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2.75" customHeight="1" x14ac:dyDescent="0.2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2.75" customHeight="1" x14ac:dyDescent="0.2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2.75" customHeight="1" x14ac:dyDescent="0.2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2.75" customHeight="1" x14ac:dyDescent="0.2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2.75" customHeight="1" x14ac:dyDescent="0.2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2.75" customHeight="1" x14ac:dyDescent="0.2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2.75" customHeight="1" x14ac:dyDescent="0.2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2.75" customHeight="1" x14ac:dyDescent="0.2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2.75" customHeight="1" x14ac:dyDescent="0.2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2.75" customHeight="1" x14ac:dyDescent="0.2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2.75" customHeight="1" x14ac:dyDescent="0.2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2.75" customHeight="1" x14ac:dyDescent="0.2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2.75" customHeight="1" x14ac:dyDescent="0.2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2.75" customHeight="1" x14ac:dyDescent="0.2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2.75" customHeight="1" x14ac:dyDescent="0.2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2.75" customHeight="1" x14ac:dyDescent="0.2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2.75" customHeight="1" x14ac:dyDescent="0.2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2.75" customHeight="1" x14ac:dyDescent="0.2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2.75" customHeight="1" x14ac:dyDescent="0.2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2.75" customHeight="1" x14ac:dyDescent="0.2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2.75" customHeight="1" x14ac:dyDescent="0.2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2.75" customHeight="1" x14ac:dyDescent="0.2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2.75" customHeight="1" x14ac:dyDescent="0.2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2.75" customHeight="1" x14ac:dyDescent="0.2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2.75" customHeight="1" x14ac:dyDescent="0.2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2.75" customHeight="1" x14ac:dyDescent="0.2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2.75" customHeight="1" x14ac:dyDescent="0.2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2.75" customHeight="1" x14ac:dyDescent="0.2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2.75" customHeight="1" x14ac:dyDescent="0.2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2.75" customHeight="1" x14ac:dyDescent="0.2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2.75" customHeight="1" x14ac:dyDescent="0.2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2.75" customHeight="1" x14ac:dyDescent="0.2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2.75" customHeight="1" x14ac:dyDescent="0.2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2.75" customHeight="1" x14ac:dyDescent="0.2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2.75" customHeight="1" x14ac:dyDescent="0.2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2.75" customHeight="1" x14ac:dyDescent="0.2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2.75" customHeight="1" x14ac:dyDescent="0.2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2.75" customHeight="1" x14ac:dyDescent="0.2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2.75" customHeight="1" x14ac:dyDescent="0.2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2.75" customHeight="1" x14ac:dyDescent="0.2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2.75" customHeight="1" x14ac:dyDescent="0.2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2.75" customHeight="1" x14ac:dyDescent="0.2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2.75" customHeight="1" x14ac:dyDescent="0.2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2.75" customHeight="1" x14ac:dyDescent="0.2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2.75" customHeight="1" x14ac:dyDescent="0.2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2.75" customHeight="1" x14ac:dyDescent="0.2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2.75" customHeight="1" x14ac:dyDescent="0.2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2.75" customHeight="1" x14ac:dyDescent="0.2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2.75" customHeight="1" x14ac:dyDescent="0.2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2.75" customHeight="1" x14ac:dyDescent="0.2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2.75" customHeight="1" x14ac:dyDescent="0.2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2.75" customHeight="1" x14ac:dyDescent="0.2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2.75" customHeight="1" x14ac:dyDescent="0.2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2.75" customHeight="1" x14ac:dyDescent="0.2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2.75" customHeight="1" x14ac:dyDescent="0.2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2.75" customHeight="1" x14ac:dyDescent="0.2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2.75" customHeight="1" x14ac:dyDescent="0.2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2.75" customHeight="1" x14ac:dyDescent="0.2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2.75" customHeight="1" x14ac:dyDescent="0.2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2.75" customHeight="1" x14ac:dyDescent="0.2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2.75" customHeight="1" x14ac:dyDescent="0.2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2.75" customHeight="1" x14ac:dyDescent="0.2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2.75" customHeight="1" x14ac:dyDescent="0.2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2.75" customHeight="1" x14ac:dyDescent="0.2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2.75" customHeight="1" x14ac:dyDescent="0.2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2.75" customHeight="1" x14ac:dyDescent="0.2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2.75" customHeight="1" x14ac:dyDescent="0.2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2.75" customHeight="1" x14ac:dyDescent="0.2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2.75" customHeight="1" x14ac:dyDescent="0.2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2.75" customHeight="1" x14ac:dyDescent="0.2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2.75" customHeight="1" x14ac:dyDescent="0.2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2.75" customHeight="1" x14ac:dyDescent="0.2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2.75" customHeight="1" x14ac:dyDescent="0.2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2.75" customHeight="1" x14ac:dyDescent="0.2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2.75" customHeight="1" x14ac:dyDescent="0.2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2.75" customHeight="1" x14ac:dyDescent="0.2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2.75" customHeight="1" x14ac:dyDescent="0.2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2.75" customHeight="1" x14ac:dyDescent="0.2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2.75" customHeight="1" x14ac:dyDescent="0.2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2.75" customHeight="1" x14ac:dyDescent="0.2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2.75" customHeight="1" x14ac:dyDescent="0.2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2.75" customHeight="1" x14ac:dyDescent="0.2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2.75" customHeight="1" x14ac:dyDescent="0.2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2.75" customHeight="1" x14ac:dyDescent="0.2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2.75" customHeight="1" x14ac:dyDescent="0.2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2.75" customHeight="1" x14ac:dyDescent="0.2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2.75" customHeight="1" x14ac:dyDescent="0.2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2.75" customHeight="1" x14ac:dyDescent="0.2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2.75" customHeight="1" x14ac:dyDescent="0.2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2.75" customHeight="1" x14ac:dyDescent="0.2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2.75" customHeight="1" x14ac:dyDescent="0.2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2.75" customHeight="1" x14ac:dyDescent="0.2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2.75" customHeight="1" x14ac:dyDescent="0.2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2.75" customHeight="1" x14ac:dyDescent="0.2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2.75" customHeight="1" x14ac:dyDescent="0.2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2.75" customHeight="1" x14ac:dyDescent="0.2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2.75" customHeight="1" x14ac:dyDescent="0.2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2.75" customHeight="1" x14ac:dyDescent="0.2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2.75" customHeight="1" x14ac:dyDescent="0.2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2.75" customHeight="1" x14ac:dyDescent="0.2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2.75" customHeight="1" x14ac:dyDescent="0.2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2.75" customHeight="1" x14ac:dyDescent="0.2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2.75" customHeight="1" x14ac:dyDescent="0.2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2.75" customHeight="1" x14ac:dyDescent="0.2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2.75" customHeight="1" x14ac:dyDescent="0.2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2.75" customHeight="1" x14ac:dyDescent="0.2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2.75" customHeight="1" x14ac:dyDescent="0.2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2.75" customHeight="1" x14ac:dyDescent="0.2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2.75" customHeight="1" x14ac:dyDescent="0.2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2.75" customHeight="1" x14ac:dyDescent="0.2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2.75" customHeight="1" x14ac:dyDescent="0.2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2.75" customHeight="1" x14ac:dyDescent="0.2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2.75" customHeight="1" x14ac:dyDescent="0.2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2.75" customHeight="1" x14ac:dyDescent="0.2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2.75" customHeight="1" x14ac:dyDescent="0.2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2.75" customHeight="1" x14ac:dyDescent="0.2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2.75" customHeight="1" x14ac:dyDescent="0.2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2.75" customHeight="1" x14ac:dyDescent="0.2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2.75" customHeight="1" x14ac:dyDescent="0.2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2.75" customHeight="1" x14ac:dyDescent="0.2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2.75" customHeight="1" x14ac:dyDescent="0.2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2.75" customHeight="1" x14ac:dyDescent="0.2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2.75" customHeight="1" x14ac:dyDescent="0.2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2.75" customHeight="1" x14ac:dyDescent="0.2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2.75" customHeight="1" x14ac:dyDescent="0.2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2.75" customHeight="1" x14ac:dyDescent="0.2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2.75" customHeight="1" x14ac:dyDescent="0.2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2.75" customHeight="1" x14ac:dyDescent="0.2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2.75" customHeight="1" x14ac:dyDescent="0.2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2.75" customHeight="1" x14ac:dyDescent="0.2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2.75" customHeight="1" x14ac:dyDescent="0.2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2.75" customHeight="1" x14ac:dyDescent="0.2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2.75" customHeight="1" x14ac:dyDescent="0.2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2.75" customHeight="1" x14ac:dyDescent="0.2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2.75" customHeight="1" x14ac:dyDescent="0.2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2.75" customHeight="1" x14ac:dyDescent="0.2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2.75" customHeight="1" x14ac:dyDescent="0.2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2.75" customHeight="1" x14ac:dyDescent="0.2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2.75" customHeight="1" x14ac:dyDescent="0.2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2.75" customHeight="1" x14ac:dyDescent="0.2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2.75" customHeight="1" x14ac:dyDescent="0.2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2.75" customHeight="1" x14ac:dyDescent="0.2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2.75" customHeight="1" x14ac:dyDescent="0.2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2.75" customHeight="1" x14ac:dyDescent="0.2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2.75" customHeight="1" x14ac:dyDescent="0.2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2.75" customHeight="1" x14ac:dyDescent="0.2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2.75" customHeight="1" x14ac:dyDescent="0.2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2.75" customHeight="1" x14ac:dyDescent="0.2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2.75" customHeight="1" x14ac:dyDescent="0.2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2.75" customHeight="1" x14ac:dyDescent="0.2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2.75" customHeight="1" x14ac:dyDescent="0.2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2.75" customHeight="1" x14ac:dyDescent="0.2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2.75" customHeight="1" x14ac:dyDescent="0.2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2.75" customHeight="1" x14ac:dyDescent="0.2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2.75" customHeight="1" x14ac:dyDescent="0.2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2.75" customHeight="1" x14ac:dyDescent="0.2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2.75" customHeight="1" x14ac:dyDescent="0.2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2.75" customHeight="1" x14ac:dyDescent="0.2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2.75" customHeight="1" x14ac:dyDescent="0.2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2.75" customHeight="1" x14ac:dyDescent="0.2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2.75" customHeight="1" x14ac:dyDescent="0.2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2.75" customHeight="1" x14ac:dyDescent="0.2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2.75" customHeight="1" x14ac:dyDescent="0.2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2.75" customHeight="1" x14ac:dyDescent="0.2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2.75" customHeight="1" x14ac:dyDescent="0.2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2.75" customHeight="1" x14ac:dyDescent="0.2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2.75" customHeight="1" x14ac:dyDescent="0.2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2.75" customHeight="1" x14ac:dyDescent="0.2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2.75" customHeight="1" x14ac:dyDescent="0.2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2.75" customHeight="1" x14ac:dyDescent="0.2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2.75" customHeight="1" x14ac:dyDescent="0.2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2.75" customHeight="1" x14ac:dyDescent="0.2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2.75" customHeight="1" x14ac:dyDescent="0.2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2.75" customHeight="1" x14ac:dyDescent="0.2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2.75" customHeight="1" x14ac:dyDescent="0.2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2.75" customHeight="1" x14ac:dyDescent="0.2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2.75" customHeight="1" x14ac:dyDescent="0.2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2.75" customHeight="1" x14ac:dyDescent="0.2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2.75" customHeight="1" x14ac:dyDescent="0.2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2.75" customHeight="1" x14ac:dyDescent="0.2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2.75" customHeight="1" x14ac:dyDescent="0.2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2.75" customHeight="1" x14ac:dyDescent="0.2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2.75" customHeight="1" x14ac:dyDescent="0.2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2.75" customHeight="1" x14ac:dyDescent="0.2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2.75" customHeight="1" x14ac:dyDescent="0.2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2.75" customHeight="1" x14ac:dyDescent="0.2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2.75" customHeight="1" x14ac:dyDescent="0.2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2.75" customHeight="1" x14ac:dyDescent="0.2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2.75" customHeight="1" x14ac:dyDescent="0.2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2.75" customHeight="1" x14ac:dyDescent="0.2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2.75" customHeight="1" x14ac:dyDescent="0.2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2.75" customHeight="1" x14ac:dyDescent="0.2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2.75" customHeight="1" x14ac:dyDescent="0.2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2.75" customHeight="1" x14ac:dyDescent="0.2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2.75" customHeight="1" x14ac:dyDescent="0.2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2.75" customHeight="1" x14ac:dyDescent="0.2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2.75" customHeight="1" x14ac:dyDescent="0.2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2.75" customHeight="1" x14ac:dyDescent="0.2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2.75" customHeight="1" x14ac:dyDescent="0.2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2.75" customHeight="1" x14ac:dyDescent="0.2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2.75" customHeight="1" x14ac:dyDescent="0.2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2.75" customHeight="1" x14ac:dyDescent="0.2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2.75" customHeight="1" x14ac:dyDescent="0.2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2.75" customHeight="1" x14ac:dyDescent="0.2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2.75" customHeight="1" x14ac:dyDescent="0.2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2.75" customHeight="1" x14ac:dyDescent="0.2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2.75" customHeight="1" x14ac:dyDescent="0.2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2.75" customHeight="1" x14ac:dyDescent="0.2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2.75" customHeight="1" x14ac:dyDescent="0.2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2.75" customHeight="1" x14ac:dyDescent="0.2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2.75" customHeight="1" x14ac:dyDescent="0.2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2.75" customHeight="1" x14ac:dyDescent="0.2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2.75" customHeight="1" x14ac:dyDescent="0.2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2.75" customHeight="1" x14ac:dyDescent="0.2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2.75" customHeight="1" x14ac:dyDescent="0.2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2.75" customHeight="1" x14ac:dyDescent="0.2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2.75" customHeight="1" x14ac:dyDescent="0.2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2.75" customHeight="1" x14ac:dyDescent="0.2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2.75" customHeight="1" x14ac:dyDescent="0.2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2.75" customHeight="1" x14ac:dyDescent="0.2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2.75" customHeight="1" x14ac:dyDescent="0.2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2.75" customHeight="1" x14ac:dyDescent="0.2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2.75" customHeight="1" x14ac:dyDescent="0.2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2.75" customHeight="1" x14ac:dyDescent="0.2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2.75" customHeight="1" x14ac:dyDescent="0.2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2.75" customHeight="1" x14ac:dyDescent="0.2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2.75" customHeight="1" x14ac:dyDescent="0.2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2.75" customHeight="1" x14ac:dyDescent="0.2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2.75" customHeight="1" x14ac:dyDescent="0.2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2.75" customHeight="1" x14ac:dyDescent="0.2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2.75" customHeight="1" x14ac:dyDescent="0.2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2.75" customHeight="1" x14ac:dyDescent="0.2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2.75" customHeight="1" x14ac:dyDescent="0.2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2.75" customHeight="1" x14ac:dyDescent="0.2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2.75" customHeight="1" x14ac:dyDescent="0.2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2.75" customHeight="1" x14ac:dyDescent="0.2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2.75" customHeight="1" x14ac:dyDescent="0.2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2.75" customHeight="1" x14ac:dyDescent="0.2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2.75" customHeight="1" x14ac:dyDescent="0.2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2.75" customHeight="1" x14ac:dyDescent="0.2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2.75" customHeight="1" x14ac:dyDescent="0.2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2.75" customHeight="1" x14ac:dyDescent="0.2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2.75" customHeight="1" x14ac:dyDescent="0.2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2.75" customHeight="1" x14ac:dyDescent="0.2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2.75" customHeight="1" x14ac:dyDescent="0.2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2.75" customHeight="1" x14ac:dyDescent="0.2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2.75" customHeight="1" x14ac:dyDescent="0.2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2.75" customHeight="1" x14ac:dyDescent="0.2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2.75" customHeight="1" x14ac:dyDescent="0.2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2.75" customHeight="1" x14ac:dyDescent="0.2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2.75" customHeight="1" x14ac:dyDescent="0.2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2.75" customHeight="1" x14ac:dyDescent="0.2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2.75" customHeight="1" x14ac:dyDescent="0.2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2.75" customHeight="1" x14ac:dyDescent="0.2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2.75" customHeight="1" x14ac:dyDescent="0.2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2.75" customHeight="1" x14ac:dyDescent="0.2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2.75" customHeight="1" x14ac:dyDescent="0.2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2.75" customHeight="1" x14ac:dyDescent="0.2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2.75" customHeight="1" x14ac:dyDescent="0.2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2.75" customHeight="1" x14ac:dyDescent="0.2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2.75" customHeight="1" x14ac:dyDescent="0.2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2.75" customHeight="1" x14ac:dyDescent="0.2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2.75" customHeight="1" x14ac:dyDescent="0.2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2.75" customHeight="1" x14ac:dyDescent="0.2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2.75" customHeight="1" x14ac:dyDescent="0.2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2.75" customHeight="1" x14ac:dyDescent="0.2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2.75" customHeight="1" x14ac:dyDescent="0.2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2.75" customHeight="1" x14ac:dyDescent="0.2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2.75" customHeight="1" x14ac:dyDescent="0.2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2.75" customHeight="1" x14ac:dyDescent="0.2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2.75" customHeight="1" x14ac:dyDescent="0.2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2.75" customHeight="1" x14ac:dyDescent="0.2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2.75" customHeight="1" x14ac:dyDescent="0.2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2.75" customHeight="1" x14ac:dyDescent="0.2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2.75" customHeight="1" x14ac:dyDescent="0.2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2.75" customHeight="1" x14ac:dyDescent="0.2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2.75" customHeight="1" x14ac:dyDescent="0.2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2.75" customHeight="1" x14ac:dyDescent="0.2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2.75" customHeight="1" x14ac:dyDescent="0.2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2.75" customHeight="1" x14ac:dyDescent="0.2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2.75" customHeight="1" x14ac:dyDescent="0.2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2.75" customHeight="1" x14ac:dyDescent="0.2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2.75" customHeight="1" x14ac:dyDescent="0.2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2.75" customHeight="1" x14ac:dyDescent="0.2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2.75" customHeight="1" x14ac:dyDescent="0.2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2.75" customHeight="1" x14ac:dyDescent="0.2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2.75" customHeight="1" x14ac:dyDescent="0.2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2.75" customHeight="1" x14ac:dyDescent="0.2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2.75" customHeight="1" x14ac:dyDescent="0.2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2.75" customHeight="1" x14ac:dyDescent="0.2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2.75" customHeight="1" x14ac:dyDescent="0.2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2.75" customHeight="1" x14ac:dyDescent="0.2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2.75" customHeight="1" x14ac:dyDescent="0.2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2.75" customHeight="1" x14ac:dyDescent="0.2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2.75" customHeight="1" x14ac:dyDescent="0.2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2.75" customHeight="1" x14ac:dyDescent="0.2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2.75" customHeight="1" x14ac:dyDescent="0.2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2.75" customHeight="1" x14ac:dyDescent="0.2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2.75" customHeight="1" x14ac:dyDescent="0.2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2.75" customHeight="1" x14ac:dyDescent="0.2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2.75" customHeight="1" x14ac:dyDescent="0.2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2.75" customHeight="1" x14ac:dyDescent="0.2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2.75" customHeight="1" x14ac:dyDescent="0.2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2.75" customHeight="1" x14ac:dyDescent="0.2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2.75" customHeight="1" x14ac:dyDescent="0.2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2.75" customHeight="1" x14ac:dyDescent="0.2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2.75" customHeight="1" x14ac:dyDescent="0.2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2.75" customHeight="1" x14ac:dyDescent="0.2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2.75" customHeight="1" x14ac:dyDescent="0.2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2.75" customHeight="1" x14ac:dyDescent="0.2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2.75" customHeight="1" x14ac:dyDescent="0.2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2.75" customHeight="1" x14ac:dyDescent="0.2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2.75" customHeight="1" x14ac:dyDescent="0.2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2.75" customHeight="1" x14ac:dyDescent="0.2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2.75" customHeight="1" x14ac:dyDescent="0.2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2.75" customHeight="1" x14ac:dyDescent="0.2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2.75" customHeight="1" x14ac:dyDescent="0.2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2.75" customHeight="1" x14ac:dyDescent="0.2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2.75" customHeight="1" x14ac:dyDescent="0.2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2.75" customHeight="1" x14ac:dyDescent="0.2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2.75" customHeight="1" x14ac:dyDescent="0.2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2.75" customHeight="1" x14ac:dyDescent="0.2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2.75" customHeight="1" x14ac:dyDescent="0.2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2.75" customHeight="1" x14ac:dyDescent="0.2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2.75" customHeight="1" x14ac:dyDescent="0.2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2.75" customHeight="1" x14ac:dyDescent="0.2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2.75" customHeight="1" x14ac:dyDescent="0.2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2.75" customHeight="1" x14ac:dyDescent="0.2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2.75" customHeight="1" x14ac:dyDescent="0.2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2.75" customHeight="1" x14ac:dyDescent="0.2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2.75" customHeight="1" x14ac:dyDescent="0.2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2.75" customHeight="1" x14ac:dyDescent="0.2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2.75" customHeight="1" x14ac:dyDescent="0.2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2.75" customHeight="1" x14ac:dyDescent="0.2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2.75" customHeight="1" x14ac:dyDescent="0.2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2.75" customHeight="1" x14ac:dyDescent="0.2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2.75" customHeight="1" x14ac:dyDescent="0.2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2.75" customHeight="1" x14ac:dyDescent="0.2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2.75" customHeight="1" x14ac:dyDescent="0.2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2.75" customHeight="1" x14ac:dyDescent="0.2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2.75" customHeight="1" x14ac:dyDescent="0.2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2.75" customHeight="1" x14ac:dyDescent="0.2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2.75" customHeight="1" x14ac:dyDescent="0.2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2.75" customHeight="1" x14ac:dyDescent="0.2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2.75" customHeight="1" x14ac:dyDescent="0.2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2.75" customHeight="1" x14ac:dyDescent="0.2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2.75" customHeight="1" x14ac:dyDescent="0.2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2.75" customHeight="1" x14ac:dyDescent="0.2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2.75" customHeight="1" x14ac:dyDescent="0.2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2.75" customHeight="1" x14ac:dyDescent="0.2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2.75" customHeight="1" x14ac:dyDescent="0.2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2.75" customHeight="1" x14ac:dyDescent="0.2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2.75" customHeight="1" x14ac:dyDescent="0.2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2.75" customHeight="1" x14ac:dyDescent="0.2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2.75" customHeight="1" x14ac:dyDescent="0.2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2.75" customHeight="1" x14ac:dyDescent="0.2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2.75" customHeight="1" x14ac:dyDescent="0.2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2.75" customHeight="1" x14ac:dyDescent="0.2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2.75" customHeight="1" x14ac:dyDescent="0.2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2.75" customHeight="1" x14ac:dyDescent="0.2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2.75" customHeight="1" x14ac:dyDescent="0.2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2.75" customHeight="1" x14ac:dyDescent="0.2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2.75" customHeight="1" x14ac:dyDescent="0.2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2.75" customHeight="1" x14ac:dyDescent="0.2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2.75" customHeight="1" x14ac:dyDescent="0.2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2.75" customHeight="1" x14ac:dyDescent="0.2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2.75" customHeight="1" x14ac:dyDescent="0.2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2.75" customHeight="1" x14ac:dyDescent="0.2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2.75" customHeight="1" x14ac:dyDescent="0.2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2.75" customHeight="1" x14ac:dyDescent="0.2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2.75" customHeight="1" x14ac:dyDescent="0.2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2.75" customHeight="1" x14ac:dyDescent="0.2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2.75" customHeight="1" x14ac:dyDescent="0.2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2.75" customHeight="1" x14ac:dyDescent="0.2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2.75" customHeight="1" x14ac:dyDescent="0.2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2.75" customHeight="1" x14ac:dyDescent="0.2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2.75" customHeight="1" x14ac:dyDescent="0.2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2.75" customHeight="1" x14ac:dyDescent="0.2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2.75" customHeight="1" x14ac:dyDescent="0.2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2.75" customHeight="1" x14ac:dyDescent="0.2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2.75" customHeight="1" x14ac:dyDescent="0.2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2.75" customHeight="1" x14ac:dyDescent="0.2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2.75" customHeight="1" x14ac:dyDescent="0.2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2.75" customHeight="1" x14ac:dyDescent="0.2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2.75" customHeight="1" x14ac:dyDescent="0.2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2.75" customHeight="1" x14ac:dyDescent="0.2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2.75" customHeight="1" x14ac:dyDescent="0.2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2.75" customHeight="1" x14ac:dyDescent="0.2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2.75" customHeight="1" x14ac:dyDescent="0.2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2.75" customHeight="1" x14ac:dyDescent="0.2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2.75" customHeight="1" x14ac:dyDescent="0.2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2.75" customHeight="1" x14ac:dyDescent="0.2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2.75" customHeight="1" x14ac:dyDescent="0.2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2.75" customHeight="1" x14ac:dyDescent="0.2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2.75" customHeight="1" x14ac:dyDescent="0.2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2.75" customHeight="1" x14ac:dyDescent="0.2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2.75" customHeight="1" x14ac:dyDescent="0.2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2.75" customHeight="1" x14ac:dyDescent="0.2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2.75" customHeight="1" x14ac:dyDescent="0.2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2.75" customHeight="1" x14ac:dyDescent="0.2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2.75" customHeight="1" x14ac:dyDescent="0.2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2.75" customHeight="1" x14ac:dyDescent="0.2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2.75" customHeight="1" x14ac:dyDescent="0.2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2.75" customHeight="1" x14ac:dyDescent="0.2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2.75" customHeight="1" x14ac:dyDescent="0.2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2.75" customHeight="1" x14ac:dyDescent="0.2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2.75" customHeight="1" x14ac:dyDescent="0.2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2.75" customHeight="1" x14ac:dyDescent="0.2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2.75" customHeight="1" x14ac:dyDescent="0.2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2.75" customHeight="1" x14ac:dyDescent="0.2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2.75" customHeight="1" x14ac:dyDescent="0.2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2.75" customHeight="1" x14ac:dyDescent="0.2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2.75" customHeight="1" x14ac:dyDescent="0.2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2.75" customHeight="1" x14ac:dyDescent="0.2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2.75" customHeight="1" x14ac:dyDescent="0.2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2.75" customHeight="1" x14ac:dyDescent="0.2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2.75" customHeight="1" x14ac:dyDescent="0.2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2.75" customHeight="1" x14ac:dyDescent="0.2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2.75" customHeight="1" x14ac:dyDescent="0.2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2.75" customHeight="1" x14ac:dyDescent="0.2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2.75" customHeight="1" x14ac:dyDescent="0.2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2.75" customHeight="1" x14ac:dyDescent="0.2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2.75" customHeight="1" x14ac:dyDescent="0.2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2.75" customHeight="1" x14ac:dyDescent="0.2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2.75" customHeight="1" x14ac:dyDescent="0.2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2.75" customHeight="1" x14ac:dyDescent="0.2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2.75" customHeight="1" x14ac:dyDescent="0.2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2.75" customHeight="1" x14ac:dyDescent="0.2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2.75" customHeight="1" x14ac:dyDescent="0.2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2.75" customHeight="1" x14ac:dyDescent="0.2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2.75" customHeight="1" x14ac:dyDescent="0.2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2.75" customHeight="1" x14ac:dyDescent="0.2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2.75" customHeight="1" x14ac:dyDescent="0.2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2.75" customHeight="1" x14ac:dyDescent="0.2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2.75" customHeight="1" x14ac:dyDescent="0.2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2.75" customHeight="1" x14ac:dyDescent="0.2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2.75" customHeight="1" x14ac:dyDescent="0.2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2.75" customHeight="1" x14ac:dyDescent="0.2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2.75" customHeight="1" x14ac:dyDescent="0.2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2.75" customHeight="1" x14ac:dyDescent="0.2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2.75" customHeight="1" x14ac:dyDescent="0.2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2.75" customHeight="1" x14ac:dyDescent="0.2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2.75" customHeight="1" x14ac:dyDescent="0.2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2.75" customHeight="1" x14ac:dyDescent="0.2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2.75" customHeight="1" x14ac:dyDescent="0.2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2.75" customHeight="1" x14ac:dyDescent="0.2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2.75" customHeight="1" x14ac:dyDescent="0.2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2.75" customHeight="1" x14ac:dyDescent="0.2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2.75" customHeight="1" x14ac:dyDescent="0.2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2.75" customHeight="1" x14ac:dyDescent="0.2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12.75" customHeight="1" x14ac:dyDescent="0.2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  <row r="1001" spans="1:26" ht="12.75" customHeight="1" x14ac:dyDescent="0.2">
      <c r="A1001" s="11"/>
      <c r="B1001" s="11"/>
      <c r="C1001" s="11"/>
      <c r="D1001" s="11"/>
      <c r="E1001" s="11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</row>
    <row r="1002" spans="1:26" ht="12.75" customHeight="1" x14ac:dyDescent="0.2">
      <c r="A1002" s="11"/>
      <c r="B1002" s="11"/>
      <c r="C1002" s="11"/>
      <c r="D1002" s="11"/>
      <c r="E1002" s="11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</row>
    <row r="1003" spans="1:26" ht="12.75" customHeight="1" x14ac:dyDescent="0.2">
      <c r="A1003" s="11"/>
      <c r="B1003" s="11"/>
      <c r="C1003" s="11"/>
      <c r="D1003" s="11"/>
      <c r="E1003" s="11"/>
      <c r="F1003" s="11"/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</row>
    <row r="1004" spans="1:26" ht="12.75" customHeight="1" x14ac:dyDescent="0.2">
      <c r="A1004" s="11"/>
      <c r="B1004" s="11"/>
      <c r="C1004" s="11"/>
      <c r="D1004" s="11"/>
      <c r="E1004" s="11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</row>
    <row r="1005" spans="1:26" ht="12.75" customHeight="1" x14ac:dyDescent="0.2">
      <c r="A1005" s="11"/>
      <c r="B1005" s="11"/>
      <c r="C1005" s="11"/>
      <c r="D1005" s="11"/>
      <c r="E1005" s="11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</row>
    <row r="1006" spans="1:26" ht="12.75" customHeight="1" x14ac:dyDescent="0.2">
      <c r="A1006" s="11"/>
      <c r="B1006" s="11"/>
      <c r="C1006" s="11"/>
      <c r="D1006" s="11"/>
      <c r="E1006" s="11"/>
      <c r="F1006" s="11"/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</row>
    <row r="1007" spans="1:26" ht="12.75" customHeight="1" x14ac:dyDescent="0.2">
      <c r="A1007" s="11"/>
      <c r="B1007" s="11"/>
      <c r="C1007" s="11"/>
      <c r="D1007" s="11"/>
      <c r="E1007" s="11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</row>
    <row r="1008" spans="1:26" ht="12.75" customHeight="1" x14ac:dyDescent="0.2">
      <c r="A1008" s="11"/>
      <c r="B1008" s="11"/>
      <c r="C1008" s="11"/>
      <c r="D1008" s="11"/>
      <c r="E1008" s="11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</row>
    <row r="1009" spans="1:26" ht="12.75" customHeight="1" x14ac:dyDescent="0.2">
      <c r="A1009" s="11"/>
      <c r="B1009" s="11"/>
      <c r="C1009" s="11"/>
      <c r="D1009" s="11"/>
      <c r="E1009" s="11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</row>
  </sheetData>
  <mergeCells count="3">
    <mergeCell ref="A3:I4"/>
    <mergeCell ref="G8:I8"/>
    <mergeCell ref="A65:M65"/>
  </mergeCells>
  <pageMargins left="0.7" right="0.7" top="0.75" bottom="0.75" header="0.3" footer="0.3"/>
  <pageSetup paperSize="9" orientation="portrait" horizontalDpi="150" verticalDpi="15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1"/>
  <sheetViews>
    <sheetView workbookViewId="0">
      <selection activeCell="B4" sqref="B4"/>
    </sheetView>
  </sheetViews>
  <sheetFormatPr baseColWidth="10" defaultColWidth="17.28515625" defaultRowHeight="15" customHeight="1" x14ac:dyDescent="0.2"/>
  <cols>
    <col min="1" max="1" width="11.5703125" customWidth="1"/>
    <col min="2" max="2" width="19.42578125" bestFit="1" customWidth="1"/>
    <col min="3" max="3" width="20.5703125" bestFit="1" customWidth="1"/>
    <col min="4" max="4" width="20.42578125" bestFit="1" customWidth="1"/>
    <col min="5" max="5" width="21" bestFit="1" customWidth="1"/>
    <col min="6" max="15" width="11.5703125" customWidth="1"/>
    <col min="16" max="26" width="11" customWidth="1"/>
  </cols>
  <sheetData>
    <row r="1" spans="1:26" ht="12.75" customHeight="1" x14ac:dyDescent="0.2">
      <c r="A1" s="36"/>
      <c r="B1" s="35"/>
      <c r="C1" s="35"/>
      <c r="D1" s="35"/>
      <c r="E1" s="3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2" t="s">
        <v>0</v>
      </c>
      <c r="B2" s="2" t="s">
        <v>82</v>
      </c>
      <c r="C2" s="2" t="s">
        <v>83</v>
      </c>
      <c r="D2" s="2" t="s">
        <v>84</v>
      </c>
      <c r="E2" s="2" t="s">
        <v>85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3"/>
      <c r="B3" s="3"/>
      <c r="C3" s="3"/>
      <c r="D3" s="3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 x14ac:dyDescent="0.2">
      <c r="A4" s="3"/>
      <c r="B4" s="3"/>
      <c r="C4" s="3"/>
      <c r="D4" s="3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 customHeight="1" x14ac:dyDescent="0.2">
      <c r="A5" s="3"/>
      <c r="B5" s="3"/>
      <c r="C5" s="3"/>
      <c r="D5" s="3"/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.75" customHeight="1" x14ac:dyDescent="0.2">
      <c r="A6" s="3"/>
      <c r="B6" s="3"/>
      <c r="C6" s="3"/>
      <c r="D6" s="3"/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.75" customHeight="1" x14ac:dyDescent="0.2">
      <c r="A7" s="3"/>
      <c r="B7" s="3"/>
      <c r="C7" s="3"/>
      <c r="D7" s="3"/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.75" customHeight="1" x14ac:dyDescent="0.2">
      <c r="A8" s="3"/>
      <c r="B8" s="3"/>
      <c r="C8" s="3"/>
      <c r="D8" s="3"/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3"/>
      <c r="B9" s="3"/>
      <c r="C9" s="3"/>
      <c r="D9" s="3"/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3"/>
      <c r="B10" s="3"/>
      <c r="C10" s="3"/>
      <c r="D10" s="3"/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3"/>
      <c r="B11" s="3"/>
      <c r="C11" s="3"/>
      <c r="D11" s="3"/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3"/>
      <c r="B12" s="3"/>
      <c r="C12" s="3"/>
      <c r="D12" s="3"/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3"/>
      <c r="B13" s="3"/>
      <c r="C13" s="3"/>
      <c r="D13" s="3"/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3"/>
      <c r="B14" s="3"/>
      <c r="C14" s="3"/>
      <c r="D14" s="3"/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3"/>
      <c r="B15" s="3"/>
      <c r="C15" s="3"/>
      <c r="D15" s="3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3"/>
      <c r="B16" s="3"/>
      <c r="C16" s="3"/>
      <c r="D16" s="3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3"/>
      <c r="B17" s="3"/>
      <c r="C17" s="3"/>
      <c r="D17" s="3"/>
      <c r="E17" s="3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3"/>
      <c r="B18" s="3"/>
      <c r="C18" s="3"/>
      <c r="D18" s="3"/>
      <c r="E18" s="3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3"/>
      <c r="B19" s="3"/>
      <c r="C19" s="3"/>
      <c r="D19" s="3"/>
      <c r="E19" s="3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3"/>
      <c r="B20" s="3"/>
      <c r="C20" s="3"/>
      <c r="D20" s="3"/>
      <c r="E20" s="3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3"/>
      <c r="B21" s="3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3"/>
      <c r="B22" s="3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2.75" customHeight="1" x14ac:dyDescent="0.2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</sheetData>
  <mergeCells count="1">
    <mergeCell ref="A1:E1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005"/>
  <sheetViews>
    <sheetView topLeftCell="A298" workbookViewId="0">
      <selection activeCell="I272" sqref="I272"/>
    </sheetView>
  </sheetViews>
  <sheetFormatPr baseColWidth="10" defaultColWidth="17.28515625" defaultRowHeight="15" customHeight="1" x14ac:dyDescent="0.2"/>
  <cols>
    <col min="1" max="1" width="5" customWidth="1"/>
    <col min="2" max="2" width="20.7109375" customWidth="1"/>
    <col min="3" max="3" width="11.140625" bestFit="1" customWidth="1"/>
    <col min="4" max="4" width="11.28515625" customWidth="1"/>
    <col min="5" max="5" width="15.42578125" bestFit="1" customWidth="1"/>
    <col min="6" max="6" width="10.85546875" customWidth="1"/>
    <col min="7" max="7" width="11.140625" customWidth="1"/>
    <col min="8" max="8" width="17.42578125" bestFit="1" customWidth="1"/>
    <col min="9" max="9" width="25.42578125" bestFit="1" customWidth="1"/>
    <col min="10" max="10" width="11.140625" bestFit="1" customWidth="1"/>
    <col min="11" max="11" width="15.85546875" bestFit="1" customWidth="1"/>
    <col min="12" max="12" width="15.42578125" bestFit="1" customWidth="1"/>
    <col min="13" max="15" width="17.42578125" bestFit="1" customWidth="1"/>
    <col min="16" max="16" width="16.140625" customWidth="1"/>
    <col min="17" max="24" width="11.5703125" customWidth="1"/>
    <col min="25" max="25" width="11" customWidth="1"/>
  </cols>
  <sheetData>
    <row r="1" spans="1:25" ht="12.75" customHeight="1" x14ac:dyDescent="0.2">
      <c r="A1" s="5"/>
      <c r="B1" s="6" t="s">
        <v>37</v>
      </c>
      <c r="C1" s="7"/>
      <c r="D1" s="7"/>
      <c r="E1" s="7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12.75" customHeight="1" x14ac:dyDescent="0.2">
      <c r="A2" s="5"/>
      <c r="B2" s="5"/>
      <c r="C2" s="7" t="s">
        <v>2</v>
      </c>
      <c r="D2" s="7" t="s">
        <v>3</v>
      </c>
      <c r="E2" s="7" t="s">
        <v>4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12.75" customHeight="1" x14ac:dyDescent="0.2">
      <c r="A3" s="5"/>
      <c r="B3" s="7" t="s">
        <v>38</v>
      </c>
      <c r="C3" s="8">
        <v>420</v>
      </c>
      <c r="D3" s="8">
        <v>240</v>
      </c>
      <c r="E3" s="8">
        <v>425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12.7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</row>
    <row r="6" spans="1:25" ht="12.75" customHeight="1" x14ac:dyDescent="0.2">
      <c r="A6" s="2"/>
      <c r="B6" s="2" t="s">
        <v>80</v>
      </c>
      <c r="C6" s="2"/>
      <c r="D6" s="2" t="s">
        <v>40</v>
      </c>
      <c r="E6" s="2" t="s">
        <v>43</v>
      </c>
      <c r="F6" s="2" t="s">
        <v>44</v>
      </c>
      <c r="G6" s="1"/>
      <c r="H6" s="2"/>
      <c r="I6" s="2" t="s">
        <v>59</v>
      </c>
      <c r="J6" s="2"/>
      <c r="K6" s="2" t="s">
        <v>42</v>
      </c>
      <c r="L6" s="2" t="s">
        <v>41</v>
      </c>
      <c r="M6" s="1"/>
      <c r="N6" s="1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</row>
    <row r="7" spans="1:25" ht="12.75" customHeight="1" x14ac:dyDescent="0.2">
      <c r="A7" s="2"/>
      <c r="B7" s="21"/>
      <c r="C7" s="2" t="s">
        <v>53</v>
      </c>
      <c r="D7" s="2" t="s">
        <v>45</v>
      </c>
      <c r="E7" s="2" t="s">
        <v>45</v>
      </c>
      <c r="F7" s="2" t="s">
        <v>45</v>
      </c>
      <c r="G7" s="1"/>
      <c r="H7" s="2"/>
      <c r="I7" s="21"/>
      <c r="J7" s="2" t="s">
        <v>53</v>
      </c>
      <c r="K7" s="2" t="s">
        <v>45</v>
      </c>
      <c r="L7" s="2" t="s">
        <v>45</v>
      </c>
      <c r="M7" s="1"/>
      <c r="N7" s="1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</row>
    <row r="8" spans="1:25" ht="12.75" customHeight="1" x14ac:dyDescent="0.2">
      <c r="A8" s="2"/>
      <c r="B8" s="21" t="s">
        <v>46</v>
      </c>
      <c r="C8" s="22"/>
      <c r="D8" s="22"/>
      <c r="E8" s="22"/>
      <c r="F8" s="22"/>
      <c r="G8" s="23"/>
      <c r="H8" s="2"/>
      <c r="I8" s="21" t="s">
        <v>46</v>
      </c>
      <c r="J8" s="22"/>
      <c r="K8" s="22"/>
      <c r="L8" s="22"/>
      <c r="M8" s="23"/>
      <c r="N8" s="23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12.75" customHeight="1" x14ac:dyDescent="0.2">
      <c r="A9" s="2" t="s">
        <v>14</v>
      </c>
      <c r="B9" s="21" t="s">
        <v>15</v>
      </c>
      <c r="C9" s="22">
        <v>8</v>
      </c>
      <c r="D9" s="22">
        <f t="shared" ref="D9:F9" si="0">$C$3*0.25</f>
        <v>105</v>
      </c>
      <c r="E9" s="22">
        <f t="shared" si="0"/>
        <v>105</v>
      </c>
      <c r="F9" s="22">
        <f t="shared" si="0"/>
        <v>105</v>
      </c>
      <c r="G9" s="23"/>
      <c r="H9" s="2" t="s">
        <v>14</v>
      </c>
      <c r="I9" s="21" t="s">
        <v>15</v>
      </c>
      <c r="J9" s="22">
        <v>8</v>
      </c>
      <c r="K9" s="22">
        <f t="shared" ref="K9:L9" si="1">$C$3*0.25</f>
        <v>105</v>
      </c>
      <c r="L9" s="22">
        <f t="shared" si="1"/>
        <v>105</v>
      </c>
      <c r="M9" s="23"/>
      <c r="N9" s="23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12.75" customHeight="1" x14ac:dyDescent="0.2">
      <c r="A10" s="2"/>
      <c r="B10" s="21"/>
      <c r="C10" s="22">
        <v>5</v>
      </c>
      <c r="D10" s="22">
        <f t="shared" ref="D10:F10" si="2">$C$3*0.4</f>
        <v>168</v>
      </c>
      <c r="E10" s="22">
        <f t="shared" si="2"/>
        <v>168</v>
      </c>
      <c r="F10" s="22">
        <f t="shared" si="2"/>
        <v>168</v>
      </c>
      <c r="G10" s="23"/>
      <c r="H10" s="2"/>
      <c r="I10" s="21"/>
      <c r="J10" s="22">
        <v>5</v>
      </c>
      <c r="K10" s="22">
        <f t="shared" ref="K10:L10" si="3">$C$3*0.4</f>
        <v>168</v>
      </c>
      <c r="L10" s="22">
        <f t="shared" si="3"/>
        <v>168</v>
      </c>
      <c r="M10" s="23"/>
      <c r="N10" s="23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ht="12.75" customHeight="1" x14ac:dyDescent="0.2">
      <c r="A11" s="2"/>
      <c r="B11" s="21"/>
      <c r="C11" s="22">
        <v>4</v>
      </c>
      <c r="D11" s="22">
        <f t="shared" ref="D11:F11" si="4">0.5*$C$3</f>
        <v>210</v>
      </c>
      <c r="E11" s="22">
        <f t="shared" si="4"/>
        <v>210</v>
      </c>
      <c r="F11" s="22">
        <f t="shared" si="4"/>
        <v>210</v>
      </c>
      <c r="G11" s="23"/>
      <c r="H11" s="2"/>
      <c r="I11" s="21"/>
      <c r="J11" s="22">
        <v>4</v>
      </c>
      <c r="K11" s="22">
        <f t="shared" ref="K11:L11" si="5">$C$3*0.5</f>
        <v>210</v>
      </c>
      <c r="L11" s="22">
        <f t="shared" si="5"/>
        <v>210</v>
      </c>
      <c r="M11" s="23"/>
      <c r="N11" s="23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ht="12.75" customHeight="1" x14ac:dyDescent="0.2">
      <c r="A12" s="2"/>
      <c r="B12" s="21"/>
      <c r="C12" s="24">
        <v>3</v>
      </c>
      <c r="D12" s="22"/>
      <c r="E12" s="22"/>
      <c r="F12" s="22"/>
      <c r="G12" s="23"/>
      <c r="H12" s="2"/>
      <c r="I12" s="21"/>
      <c r="J12" s="22">
        <v>3</v>
      </c>
      <c r="K12" s="22">
        <f t="shared" ref="K12:L12" si="6">$C$3*0.65</f>
        <v>273</v>
      </c>
      <c r="L12" s="22">
        <f t="shared" si="6"/>
        <v>273</v>
      </c>
      <c r="M12" s="23"/>
      <c r="N12" s="23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ht="12.75" customHeight="1" x14ac:dyDescent="0.2">
      <c r="A13" s="2"/>
      <c r="B13" s="21"/>
      <c r="C13" s="24">
        <v>3</v>
      </c>
      <c r="D13" s="22"/>
      <c r="E13" s="22"/>
      <c r="F13" s="22"/>
      <c r="G13" s="23"/>
      <c r="H13" s="2"/>
      <c r="I13" s="21"/>
      <c r="J13" s="22">
        <v>2</v>
      </c>
      <c r="K13" s="22">
        <f t="shared" ref="K13:L13" si="7">$C$3*0.75</f>
        <v>315</v>
      </c>
      <c r="L13" s="22">
        <f t="shared" si="7"/>
        <v>315</v>
      </c>
      <c r="M13" s="23"/>
      <c r="N13" s="23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ht="12.75" customHeight="1" x14ac:dyDescent="0.2">
      <c r="A14" s="2"/>
      <c r="B14" s="25"/>
      <c r="C14" s="24">
        <v>3</v>
      </c>
      <c r="D14" s="22"/>
      <c r="E14" s="22"/>
      <c r="F14" s="22"/>
      <c r="G14" s="23"/>
      <c r="H14" s="2"/>
      <c r="I14" s="26" t="s">
        <v>60</v>
      </c>
      <c r="J14" s="22">
        <v>1</v>
      </c>
      <c r="K14" s="22"/>
      <c r="L14" s="22"/>
      <c r="M14" s="23"/>
      <c r="N14" s="23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ht="12.75" customHeight="1" x14ac:dyDescent="0.2">
      <c r="A15" s="2"/>
      <c r="B15" s="21" t="s">
        <v>46</v>
      </c>
      <c r="C15" s="22"/>
      <c r="D15" s="22"/>
      <c r="E15" s="22"/>
      <c r="F15" s="22"/>
      <c r="G15" s="23"/>
      <c r="H15" s="2"/>
      <c r="I15" s="26" t="s">
        <v>49</v>
      </c>
      <c r="J15" s="22">
        <v>1</v>
      </c>
      <c r="K15" s="22"/>
      <c r="L15" s="22"/>
      <c r="M15" s="23"/>
      <c r="N15" s="23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ht="12.75" customHeight="1" x14ac:dyDescent="0.2">
      <c r="A16" s="2" t="s">
        <v>20</v>
      </c>
      <c r="B16" s="21" t="s">
        <v>21</v>
      </c>
      <c r="C16" s="22">
        <v>8</v>
      </c>
      <c r="D16" s="22">
        <f t="shared" ref="D16:F16" si="8">$D$3*0.25</f>
        <v>60</v>
      </c>
      <c r="E16" s="22">
        <f t="shared" si="8"/>
        <v>60</v>
      </c>
      <c r="F16" s="22">
        <f t="shared" si="8"/>
        <v>60</v>
      </c>
      <c r="G16" s="23"/>
      <c r="H16" s="2"/>
      <c r="I16" s="26" t="s">
        <v>49</v>
      </c>
      <c r="J16" s="22">
        <v>1</v>
      </c>
      <c r="K16" s="22"/>
      <c r="L16" s="22"/>
      <c r="M16" s="23"/>
      <c r="N16" s="23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ht="12.75" customHeight="1" x14ac:dyDescent="0.2">
      <c r="A17" s="2"/>
      <c r="B17" s="21"/>
      <c r="C17" s="22">
        <v>5</v>
      </c>
      <c r="D17" s="22">
        <f t="shared" ref="D17:F17" si="9">0.4*$D$3</f>
        <v>96</v>
      </c>
      <c r="E17" s="22">
        <f t="shared" si="9"/>
        <v>96</v>
      </c>
      <c r="F17" s="22">
        <f t="shared" si="9"/>
        <v>96</v>
      </c>
      <c r="G17" s="23"/>
      <c r="H17" s="2"/>
      <c r="I17" s="26" t="s">
        <v>61</v>
      </c>
      <c r="J17" s="22">
        <v>1</v>
      </c>
      <c r="K17" s="22"/>
      <c r="L17" s="22"/>
      <c r="M17" s="23"/>
      <c r="N17" s="23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ht="12.75" customHeight="1" x14ac:dyDescent="0.2">
      <c r="A18" s="2"/>
      <c r="B18" s="21"/>
      <c r="C18" s="22">
        <v>4</v>
      </c>
      <c r="D18" s="22">
        <f t="shared" ref="D18:F18" si="10">$D$3*0.5</f>
        <v>120</v>
      </c>
      <c r="E18" s="22">
        <f t="shared" si="10"/>
        <v>120</v>
      </c>
      <c r="F18" s="22">
        <f t="shared" si="10"/>
        <v>120</v>
      </c>
      <c r="G18" s="23"/>
      <c r="H18" s="2"/>
      <c r="I18" s="21" t="s">
        <v>46</v>
      </c>
      <c r="J18" s="22"/>
      <c r="K18" s="22"/>
      <c r="L18" s="22"/>
      <c r="M18" s="23"/>
      <c r="N18" s="23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ht="12.75" customHeight="1" x14ac:dyDescent="0.2">
      <c r="A19" s="2"/>
      <c r="B19" s="21"/>
      <c r="C19" s="22">
        <v>3</v>
      </c>
      <c r="D19" s="22"/>
      <c r="E19" s="22"/>
      <c r="F19" s="22"/>
      <c r="G19" s="23"/>
      <c r="H19" s="2" t="s">
        <v>20</v>
      </c>
      <c r="I19" s="21" t="s">
        <v>21</v>
      </c>
      <c r="J19" s="22">
        <v>8</v>
      </c>
      <c r="K19" s="22">
        <f t="shared" ref="K19:L19" si="11">$D$3*0.25</f>
        <v>60</v>
      </c>
      <c r="L19" s="22">
        <f t="shared" si="11"/>
        <v>60</v>
      </c>
      <c r="M19" s="23"/>
      <c r="N19" s="23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ht="12.75" customHeight="1" x14ac:dyDescent="0.2">
      <c r="A20" s="2"/>
      <c r="B20" s="21"/>
      <c r="C20" s="22">
        <v>3</v>
      </c>
      <c r="D20" s="22"/>
      <c r="E20" s="22"/>
      <c r="F20" s="22"/>
      <c r="G20" s="23"/>
      <c r="H20" s="2"/>
      <c r="I20" s="21"/>
      <c r="J20" s="22">
        <v>5</v>
      </c>
      <c r="K20" s="22">
        <f t="shared" ref="K20:L20" si="12">$D$3*0.4</f>
        <v>96</v>
      </c>
      <c r="L20" s="22">
        <f t="shared" si="12"/>
        <v>96</v>
      </c>
      <c r="M20" s="23"/>
      <c r="N20" s="23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ht="12.75" customHeight="1" x14ac:dyDescent="0.2">
      <c r="A21" s="2"/>
      <c r="B21" s="25"/>
      <c r="C21" s="22">
        <v>3</v>
      </c>
      <c r="D21" s="22"/>
      <c r="E21" s="22"/>
      <c r="F21" s="22"/>
      <c r="G21" s="23"/>
      <c r="H21" s="2"/>
      <c r="I21" s="21"/>
      <c r="J21" s="22">
        <v>4</v>
      </c>
      <c r="K21" s="22">
        <f t="shared" ref="K21:L21" si="13">$D$3*0.5</f>
        <v>120</v>
      </c>
      <c r="L21" s="22">
        <f t="shared" si="13"/>
        <v>120</v>
      </c>
      <c r="M21" s="23"/>
      <c r="N21" s="23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ht="12.75" customHeight="1" x14ac:dyDescent="0.2">
      <c r="A22" s="2" t="s">
        <v>24</v>
      </c>
      <c r="B22" s="10" t="s">
        <v>54</v>
      </c>
      <c r="C22" s="22" t="s">
        <v>29</v>
      </c>
      <c r="D22" s="22"/>
      <c r="E22" s="22"/>
      <c r="F22" s="22"/>
      <c r="G22" s="23"/>
      <c r="H22" s="2"/>
      <c r="I22" s="21"/>
      <c r="J22" s="22">
        <v>3</v>
      </c>
      <c r="K22" s="22">
        <f t="shared" ref="K22:L22" si="14">$D$3*0.65</f>
        <v>156</v>
      </c>
      <c r="L22" s="22">
        <f t="shared" si="14"/>
        <v>156</v>
      </c>
      <c r="M22" s="23"/>
      <c r="N22" s="23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ht="12.75" customHeight="1" x14ac:dyDescent="0.2">
      <c r="A23" s="2"/>
      <c r="B23" s="21"/>
      <c r="C23" s="22" t="s">
        <v>29</v>
      </c>
      <c r="D23" s="22"/>
      <c r="E23" s="22"/>
      <c r="F23" s="22"/>
      <c r="G23" s="23"/>
      <c r="H23" s="2"/>
      <c r="I23" s="21"/>
      <c r="J23" s="22">
        <v>2</v>
      </c>
      <c r="K23" s="22">
        <f t="shared" ref="K23:L23" si="15">$D$3*0.75</f>
        <v>180</v>
      </c>
      <c r="L23" s="22">
        <f t="shared" si="15"/>
        <v>180</v>
      </c>
      <c r="M23" s="23"/>
      <c r="N23" s="23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ht="12.75" customHeight="1" x14ac:dyDescent="0.2">
      <c r="A24" s="2"/>
      <c r="B24" s="21"/>
      <c r="C24" s="22" t="s">
        <v>29</v>
      </c>
      <c r="D24" s="22"/>
      <c r="E24" s="22"/>
      <c r="F24" s="22"/>
      <c r="G24" s="23"/>
      <c r="H24" s="2"/>
      <c r="I24" s="26" t="s">
        <v>60</v>
      </c>
      <c r="J24" s="22">
        <v>1</v>
      </c>
      <c r="K24" s="22"/>
      <c r="L24" s="22"/>
      <c r="M24" s="23"/>
      <c r="N24" s="23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ht="12.75" customHeight="1" x14ac:dyDescent="0.2">
      <c r="A25" s="2" t="s">
        <v>27</v>
      </c>
      <c r="B25" s="10" t="s">
        <v>54</v>
      </c>
      <c r="C25" s="22" t="s">
        <v>29</v>
      </c>
      <c r="D25" s="22"/>
      <c r="E25" s="22"/>
      <c r="F25" s="22"/>
      <c r="G25" s="23"/>
      <c r="H25" s="2"/>
      <c r="I25" s="26" t="s">
        <v>49</v>
      </c>
      <c r="J25" s="22">
        <v>1</v>
      </c>
      <c r="K25" s="22"/>
      <c r="L25" s="22"/>
      <c r="M25" s="23"/>
      <c r="N25" s="23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ht="12.75" customHeight="1" x14ac:dyDescent="0.2">
      <c r="A26" s="2"/>
      <c r="B26" s="21"/>
      <c r="C26" s="22" t="s">
        <v>29</v>
      </c>
      <c r="D26" s="22"/>
      <c r="E26" s="22"/>
      <c r="F26" s="22"/>
      <c r="G26" s="23"/>
      <c r="H26" s="2"/>
      <c r="I26" s="26" t="s">
        <v>49</v>
      </c>
      <c r="J26" s="22">
        <v>1</v>
      </c>
      <c r="K26" s="22"/>
      <c r="L26" s="22"/>
      <c r="M26" s="23"/>
      <c r="N26" s="23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ht="12.75" customHeight="1" x14ac:dyDescent="0.2">
      <c r="A27" s="2"/>
      <c r="B27" s="21"/>
      <c r="C27" s="22" t="s">
        <v>29</v>
      </c>
      <c r="D27" s="22"/>
      <c r="E27" s="22"/>
      <c r="F27" s="22"/>
      <c r="G27" s="23"/>
      <c r="H27" s="2"/>
      <c r="I27" s="26" t="s">
        <v>61</v>
      </c>
      <c r="J27" s="22">
        <v>1</v>
      </c>
      <c r="K27" s="22"/>
      <c r="L27" s="22"/>
      <c r="M27" s="23"/>
      <c r="N27" s="23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ht="12.75" customHeight="1" x14ac:dyDescent="0.2">
      <c r="A28" s="1"/>
      <c r="B28" s="20"/>
      <c r="C28" s="23"/>
      <c r="D28" s="23"/>
      <c r="E28" s="23"/>
      <c r="F28" s="23"/>
      <c r="G28" s="23"/>
      <c r="H28" s="2" t="s">
        <v>24</v>
      </c>
      <c r="I28" s="21" t="s">
        <v>4</v>
      </c>
      <c r="J28" s="22">
        <v>1</v>
      </c>
      <c r="K28" s="17" t="s">
        <v>52</v>
      </c>
      <c r="L28" s="17" t="s">
        <v>52</v>
      </c>
      <c r="M28" s="6" t="s">
        <v>37</v>
      </c>
      <c r="N28" s="11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ht="12.75" customHeight="1" x14ac:dyDescent="0.2">
      <c r="A29" s="1"/>
      <c r="B29" s="27"/>
      <c r="C29" s="23"/>
      <c r="D29" s="23"/>
      <c r="E29" s="23"/>
      <c r="F29" s="23"/>
      <c r="G29" s="23"/>
      <c r="H29" s="2"/>
      <c r="I29" s="21"/>
      <c r="J29" s="22">
        <v>1</v>
      </c>
      <c r="K29" s="17" t="s">
        <v>62</v>
      </c>
      <c r="L29" s="17" t="s">
        <v>52</v>
      </c>
      <c r="M29" s="16" t="s">
        <v>50</v>
      </c>
      <c r="N29" s="39" t="s">
        <v>51</v>
      </c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ht="12.75" customHeight="1" x14ac:dyDescent="0.2">
      <c r="A30" s="1"/>
      <c r="B30" s="27"/>
      <c r="C30" s="23"/>
      <c r="D30" s="23"/>
      <c r="E30" s="23"/>
      <c r="F30" s="23"/>
      <c r="G30" s="23"/>
      <c r="H30" s="2"/>
      <c r="I30" s="21"/>
      <c r="J30" s="22">
        <v>1</v>
      </c>
      <c r="K30" s="17" t="s">
        <v>52</v>
      </c>
      <c r="L30" s="17" t="s">
        <v>52</v>
      </c>
      <c r="M30" s="18">
        <v>0.7</v>
      </c>
      <c r="N30" s="11">
        <f t="shared" ref="N30:N33" si="16">M30*$E$3</f>
        <v>297.5</v>
      </c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5" ht="12.75" customHeight="1" x14ac:dyDescent="0.2">
      <c r="A31" s="1"/>
      <c r="B31" s="27"/>
      <c r="C31" s="23"/>
      <c r="D31" s="23"/>
      <c r="E31" s="23"/>
      <c r="F31" s="23"/>
      <c r="G31" s="23"/>
      <c r="H31" s="2"/>
      <c r="I31" s="21"/>
      <c r="J31" s="22">
        <v>1</v>
      </c>
      <c r="K31" s="17" t="s">
        <v>52</v>
      </c>
      <c r="L31" s="17" t="s">
        <v>52</v>
      </c>
      <c r="M31" s="18">
        <v>0.75</v>
      </c>
      <c r="N31" s="11">
        <f t="shared" si="16"/>
        <v>318.75</v>
      </c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5" ht="12.75" customHeight="1" x14ac:dyDescent="0.2">
      <c r="A32" s="1"/>
      <c r="B32" s="27"/>
      <c r="C32" s="23"/>
      <c r="D32" s="23"/>
      <c r="E32" s="23"/>
      <c r="F32" s="23"/>
      <c r="G32" s="23"/>
      <c r="H32" s="2"/>
      <c r="I32" s="21"/>
      <c r="J32" s="22">
        <v>1</v>
      </c>
      <c r="K32" s="17" t="s">
        <v>52</v>
      </c>
      <c r="L32" s="17" t="s">
        <v>52</v>
      </c>
      <c r="M32" s="18">
        <v>0.8</v>
      </c>
      <c r="N32" s="11">
        <f t="shared" si="16"/>
        <v>340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25" ht="12.75" customHeight="1" x14ac:dyDescent="0.2">
      <c r="A33" s="1"/>
      <c r="B33" s="27"/>
      <c r="C33" s="28"/>
      <c r="D33" s="23"/>
      <c r="E33" s="23"/>
      <c r="F33" s="23"/>
      <c r="G33" s="23"/>
      <c r="H33" s="2"/>
      <c r="I33" s="25" t="s">
        <v>49</v>
      </c>
      <c r="J33" s="22">
        <v>1</v>
      </c>
      <c r="K33" s="22"/>
      <c r="L33" s="22"/>
      <c r="M33" s="18">
        <v>0.85</v>
      </c>
      <c r="N33" s="11">
        <f t="shared" si="16"/>
        <v>361.25</v>
      </c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5" ht="12.75" customHeight="1" x14ac:dyDescent="0.2">
      <c r="A34" s="1"/>
      <c r="B34" s="27"/>
      <c r="C34" s="28"/>
      <c r="D34" s="23"/>
      <c r="E34" s="23"/>
      <c r="F34" s="23"/>
      <c r="G34" s="23"/>
      <c r="H34" s="2"/>
      <c r="I34" s="26" t="s">
        <v>49</v>
      </c>
      <c r="J34" s="22">
        <v>1</v>
      </c>
      <c r="K34" s="22"/>
      <c r="L34" s="22"/>
      <c r="M34" s="11"/>
      <c r="N34" s="11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 ht="12.75" customHeight="1" x14ac:dyDescent="0.2">
      <c r="A35" s="1"/>
      <c r="B35" s="27"/>
      <c r="C35" s="28"/>
      <c r="D35" s="23"/>
      <c r="E35" s="23"/>
      <c r="F35" s="23"/>
      <c r="G35" s="23"/>
      <c r="H35" s="2"/>
      <c r="I35" s="26" t="s">
        <v>49</v>
      </c>
      <c r="J35" s="22">
        <v>1</v>
      </c>
      <c r="K35" s="22"/>
      <c r="L35" s="22"/>
      <c r="M35" s="6" t="s">
        <v>37</v>
      </c>
      <c r="N35" s="11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 ht="12.75" customHeight="1" x14ac:dyDescent="0.2">
      <c r="A36" s="1"/>
      <c r="B36" s="27"/>
      <c r="C36" s="28"/>
      <c r="D36" s="23"/>
      <c r="E36" s="23"/>
      <c r="F36" s="23"/>
      <c r="G36" s="23"/>
      <c r="H36" s="2"/>
      <c r="I36" s="26" t="s">
        <v>49</v>
      </c>
      <c r="J36" s="22">
        <v>1</v>
      </c>
      <c r="K36" s="22"/>
      <c r="L36" s="22"/>
      <c r="M36" s="23"/>
      <c r="N36" s="23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ht="12.75" customHeight="1" x14ac:dyDescent="0.2">
      <c r="A37" s="1"/>
      <c r="B37" s="27"/>
      <c r="C37" s="28"/>
      <c r="D37" s="23"/>
      <c r="E37" s="23"/>
      <c r="F37" s="23"/>
      <c r="G37" s="23"/>
      <c r="H37" s="2"/>
      <c r="I37" s="26" t="s">
        <v>49</v>
      </c>
      <c r="J37" s="22">
        <v>1</v>
      </c>
      <c r="K37" s="22"/>
      <c r="L37" s="22"/>
      <c r="M37" s="23"/>
      <c r="N37" s="23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ht="12.75" customHeight="1" x14ac:dyDescent="0.2">
      <c r="A38" s="1"/>
      <c r="B38" s="20"/>
      <c r="C38" s="23"/>
      <c r="D38" s="23"/>
      <c r="E38" s="23"/>
      <c r="F38" s="23"/>
      <c r="G38" s="23"/>
      <c r="H38" s="2" t="s">
        <v>27</v>
      </c>
      <c r="I38" s="10" t="s">
        <v>54</v>
      </c>
      <c r="J38" s="22" t="s">
        <v>29</v>
      </c>
      <c r="K38" s="22"/>
      <c r="L38" s="22"/>
      <c r="M38" s="23"/>
      <c r="N38" s="23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ht="12.75" customHeight="1" x14ac:dyDescent="0.2">
      <c r="A39" s="1"/>
      <c r="B39" s="20"/>
      <c r="C39" s="23"/>
      <c r="D39" s="23"/>
      <c r="E39" s="23"/>
      <c r="F39" s="23"/>
      <c r="G39" s="23"/>
      <c r="H39" s="2"/>
      <c r="I39" s="21"/>
      <c r="J39" s="22" t="s">
        <v>29</v>
      </c>
      <c r="K39" s="22"/>
      <c r="L39" s="22"/>
      <c r="M39" s="23"/>
      <c r="N39" s="23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ht="12.75" customHeight="1" x14ac:dyDescent="0.2">
      <c r="A40" s="1"/>
      <c r="B40" s="20"/>
      <c r="C40" s="23"/>
      <c r="D40" s="23"/>
      <c r="E40" s="23"/>
      <c r="F40" s="23"/>
      <c r="G40" s="23"/>
      <c r="H40" s="2"/>
      <c r="I40" s="21"/>
      <c r="J40" s="22" t="s">
        <v>29</v>
      </c>
      <c r="K40" s="22"/>
      <c r="L40" s="22"/>
      <c r="M40" s="23"/>
      <c r="N40" s="23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ht="12.75" customHeight="1" x14ac:dyDescent="0.2">
      <c r="A41" s="1"/>
      <c r="B41" s="20"/>
      <c r="C41" s="23"/>
      <c r="D41" s="23"/>
      <c r="E41" s="23"/>
      <c r="F41" s="23"/>
      <c r="G41" s="23"/>
      <c r="H41" s="2" t="s">
        <v>30</v>
      </c>
      <c r="I41" s="10" t="s">
        <v>54</v>
      </c>
      <c r="J41" s="22" t="s">
        <v>29</v>
      </c>
      <c r="K41" s="22"/>
      <c r="L41" s="22"/>
      <c r="M41" s="23"/>
      <c r="N41" s="23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ht="12.75" customHeight="1" x14ac:dyDescent="0.2">
      <c r="A42" s="1"/>
      <c r="B42" s="20"/>
      <c r="C42" s="23"/>
      <c r="D42" s="23"/>
      <c r="E42" s="23"/>
      <c r="F42" s="23"/>
      <c r="G42" s="23"/>
      <c r="H42" s="2"/>
      <c r="I42" s="21"/>
      <c r="J42" s="22" t="s">
        <v>29</v>
      </c>
      <c r="K42" s="22"/>
      <c r="L42" s="22"/>
      <c r="M42" s="23"/>
      <c r="N42" s="23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ht="12.75" customHeight="1" x14ac:dyDescent="0.2">
      <c r="A43" s="1"/>
      <c r="B43" s="27"/>
      <c r="C43" s="23"/>
      <c r="D43" s="23"/>
      <c r="E43" s="23"/>
      <c r="F43" s="23"/>
      <c r="G43" s="23"/>
      <c r="H43" s="2"/>
      <c r="I43" s="21"/>
      <c r="J43" s="22" t="s">
        <v>29</v>
      </c>
      <c r="K43" s="22"/>
      <c r="L43" s="22"/>
      <c r="M43" s="23"/>
      <c r="N43" s="23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 ht="12.75" customHeight="1" x14ac:dyDescent="0.2">
      <c r="A44" s="1"/>
      <c r="B44" s="27"/>
      <c r="C44" s="23"/>
      <c r="D44" s="23"/>
      <c r="E44" s="23"/>
      <c r="F44" s="23"/>
      <c r="G44" s="23"/>
      <c r="H44" s="1"/>
      <c r="I44" s="27"/>
      <c r="J44" s="23"/>
      <c r="K44" s="23"/>
      <c r="L44" s="23"/>
      <c r="M44" s="23"/>
      <c r="N44" s="23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 ht="12.75" customHeight="1" x14ac:dyDescent="0.2">
      <c r="A45" s="1"/>
      <c r="B45" s="27"/>
      <c r="C45" s="23"/>
      <c r="D45" s="23"/>
      <c r="E45" s="23"/>
      <c r="F45" s="23"/>
      <c r="G45" s="23"/>
      <c r="H45" s="1"/>
      <c r="I45" s="27"/>
      <c r="J45" s="23"/>
      <c r="K45" s="23"/>
      <c r="L45" s="23"/>
      <c r="M45" s="23"/>
      <c r="N45" s="23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ht="12.75" customHeight="1" x14ac:dyDescent="0.2">
      <c r="A46" s="1"/>
      <c r="B46" s="27"/>
      <c r="C46" s="23"/>
      <c r="D46" s="23"/>
      <c r="E46" s="23"/>
      <c r="F46" s="23"/>
      <c r="G46" s="23"/>
      <c r="H46" s="1"/>
      <c r="I46" s="27"/>
      <c r="J46" s="23"/>
      <c r="K46" s="23"/>
      <c r="L46" s="23"/>
      <c r="M46" s="23"/>
      <c r="N46" s="23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 ht="12.75" customHeight="1" x14ac:dyDescent="0.2">
      <c r="A47" s="1"/>
      <c r="B47" s="27"/>
      <c r="C47" s="23"/>
      <c r="D47" s="23"/>
      <c r="E47" s="23"/>
      <c r="F47" s="23"/>
      <c r="G47" s="23"/>
      <c r="H47" s="1"/>
      <c r="I47" s="27"/>
      <c r="J47" s="23"/>
      <c r="K47" s="23"/>
      <c r="L47" s="23"/>
      <c r="M47" s="23"/>
      <c r="N47" s="23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 ht="12.75" customHeight="1" x14ac:dyDescent="0.2">
      <c r="A48" s="1"/>
      <c r="B48" s="20"/>
      <c r="C48" s="23"/>
      <c r="D48" s="23"/>
      <c r="E48" s="23"/>
      <c r="F48" s="23"/>
      <c r="G48" s="23"/>
      <c r="H48" s="1"/>
      <c r="I48" s="20"/>
      <c r="J48" s="23"/>
      <c r="K48" s="23"/>
      <c r="L48" s="23"/>
      <c r="M48" s="23"/>
      <c r="N48" s="23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 ht="12.75" customHeight="1" x14ac:dyDescent="0.2">
      <c r="A49" s="1"/>
      <c r="B49" s="20"/>
      <c r="C49" s="23"/>
      <c r="D49" s="23"/>
      <c r="E49" s="23"/>
      <c r="F49" s="23"/>
      <c r="G49" s="23"/>
      <c r="H49" s="1"/>
      <c r="I49" s="20"/>
      <c r="J49" s="23"/>
      <c r="K49" s="23"/>
      <c r="L49" s="23"/>
      <c r="M49" s="23"/>
      <c r="N49" s="23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ht="12.75" customHeight="1" x14ac:dyDescent="0.2">
      <c r="A50" s="1"/>
      <c r="B50" s="20"/>
      <c r="C50" s="23"/>
      <c r="D50" s="23"/>
      <c r="E50" s="23"/>
      <c r="F50" s="23"/>
      <c r="G50" s="23"/>
      <c r="H50" s="1"/>
      <c r="I50" s="20"/>
      <c r="J50" s="23"/>
      <c r="K50" s="23"/>
      <c r="L50" s="23"/>
      <c r="M50" s="23"/>
      <c r="N50" s="23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ht="12.75" customHeight="1" x14ac:dyDescent="0.2">
      <c r="A51" s="1"/>
      <c r="B51" s="20"/>
      <c r="C51" s="23"/>
      <c r="D51" s="23"/>
      <c r="E51" s="23"/>
      <c r="F51" s="23"/>
      <c r="G51" s="23"/>
      <c r="H51" s="1"/>
      <c r="I51" s="20"/>
      <c r="J51" s="23"/>
      <c r="K51" s="23"/>
      <c r="L51" s="23"/>
      <c r="M51" s="23"/>
      <c r="N51" s="23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 ht="12.75" customHeight="1" x14ac:dyDescent="0.2">
      <c r="A52" s="1"/>
      <c r="B52" s="20"/>
      <c r="C52" s="23"/>
      <c r="D52" s="23"/>
      <c r="E52" s="23"/>
      <c r="F52" s="23"/>
      <c r="G52" s="23"/>
      <c r="H52" s="1"/>
      <c r="I52" s="20"/>
      <c r="J52" s="23"/>
      <c r="K52" s="23"/>
      <c r="L52" s="23"/>
      <c r="M52" s="23"/>
      <c r="N52" s="23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 ht="12.75" customHeight="1" x14ac:dyDescent="0.2">
      <c r="A53" s="1"/>
      <c r="B53" s="20"/>
      <c r="C53" s="23"/>
      <c r="D53" s="23"/>
      <c r="E53" s="23"/>
      <c r="F53" s="23"/>
      <c r="G53" s="23"/>
      <c r="H53" s="1"/>
      <c r="I53" s="20"/>
      <c r="J53" s="23"/>
      <c r="K53" s="23"/>
      <c r="L53" s="23"/>
      <c r="M53" s="23"/>
      <c r="N53" s="23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 ht="12.75" customHeight="1" x14ac:dyDescent="0.2">
      <c r="A54" s="1"/>
      <c r="B54" s="20"/>
      <c r="C54" s="23"/>
      <c r="D54" s="23"/>
      <c r="E54" s="23"/>
      <c r="F54" s="23"/>
      <c r="G54" s="23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ht="12.75" customHeight="1" x14ac:dyDescent="0.2">
      <c r="A55" s="2"/>
      <c r="B55" s="2" t="s">
        <v>72</v>
      </c>
      <c r="C55" s="2"/>
      <c r="D55" s="2" t="s">
        <v>40</v>
      </c>
      <c r="E55" s="2" t="s">
        <v>43</v>
      </c>
      <c r="F55" s="1"/>
      <c r="G55" s="1"/>
      <c r="H55" s="2"/>
      <c r="I55" s="2" t="s">
        <v>73</v>
      </c>
      <c r="J55" s="2"/>
      <c r="K55" s="2" t="s">
        <v>42</v>
      </c>
      <c r="L55" s="2" t="s">
        <v>41</v>
      </c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 ht="12.75" customHeight="1" x14ac:dyDescent="0.2">
      <c r="A56" s="2"/>
      <c r="B56" s="21"/>
      <c r="C56" s="2" t="s">
        <v>11</v>
      </c>
      <c r="D56" s="2" t="s">
        <v>45</v>
      </c>
      <c r="E56" s="2" t="s">
        <v>45</v>
      </c>
      <c r="F56" s="1"/>
      <c r="G56" s="1"/>
      <c r="H56" s="2"/>
      <c r="I56" s="21"/>
      <c r="J56" s="2" t="s">
        <v>11</v>
      </c>
      <c r="K56" s="2" t="s">
        <v>45</v>
      </c>
      <c r="L56" s="2" t="s">
        <v>45</v>
      </c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ht="12.75" customHeight="1" x14ac:dyDescent="0.2">
      <c r="A57" s="2"/>
      <c r="B57" s="21" t="s">
        <v>46</v>
      </c>
      <c r="C57" s="22"/>
      <c r="D57" s="22"/>
      <c r="E57" s="22"/>
      <c r="F57" s="23"/>
      <c r="G57" s="23"/>
      <c r="H57" s="2"/>
      <c r="I57" s="21" t="s">
        <v>46</v>
      </c>
      <c r="J57" s="22"/>
      <c r="K57" s="22"/>
      <c r="L57" s="22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 ht="12.75" customHeight="1" x14ac:dyDescent="0.2">
      <c r="A58" s="2" t="s">
        <v>14</v>
      </c>
      <c r="B58" s="21" t="s">
        <v>15</v>
      </c>
      <c r="C58" s="22">
        <v>8</v>
      </c>
      <c r="D58" s="22">
        <f t="shared" ref="D58:E58" si="17">$C$3*0.25</f>
        <v>105</v>
      </c>
      <c r="E58" s="22">
        <f t="shared" si="17"/>
        <v>105</v>
      </c>
      <c r="F58" s="23"/>
      <c r="G58" s="23"/>
      <c r="H58" s="2" t="s">
        <v>14</v>
      </c>
      <c r="I58" s="21" t="s">
        <v>15</v>
      </c>
      <c r="J58" s="22">
        <v>8</v>
      </c>
      <c r="K58" s="22">
        <f t="shared" ref="K58:L58" si="18">$C$3*0.25</f>
        <v>105</v>
      </c>
      <c r="L58" s="22">
        <f t="shared" si="18"/>
        <v>105</v>
      </c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 ht="12.75" customHeight="1" x14ac:dyDescent="0.2">
      <c r="A59" s="2"/>
      <c r="B59" s="21"/>
      <c r="C59" s="22">
        <v>5</v>
      </c>
      <c r="D59" s="22">
        <f t="shared" ref="D59:E59" si="19">$C$3*0.4</f>
        <v>168</v>
      </c>
      <c r="E59" s="22">
        <f t="shared" si="19"/>
        <v>168</v>
      </c>
      <c r="F59" s="23"/>
      <c r="G59" s="23"/>
      <c r="H59" s="2"/>
      <c r="I59" s="21"/>
      <c r="J59" s="22">
        <v>5</v>
      </c>
      <c r="K59" s="22">
        <f t="shared" ref="K59:L59" si="20">$C$3*0.4</f>
        <v>168</v>
      </c>
      <c r="L59" s="22">
        <f t="shared" si="20"/>
        <v>168</v>
      </c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ht="12.75" customHeight="1" x14ac:dyDescent="0.2">
      <c r="A60" s="2"/>
      <c r="B60" s="21"/>
      <c r="C60" s="22">
        <v>4</v>
      </c>
      <c r="D60" s="22">
        <f t="shared" ref="D60:E60" si="21">0.5*$C$3</f>
        <v>210</v>
      </c>
      <c r="E60" s="22">
        <f t="shared" si="21"/>
        <v>210</v>
      </c>
      <c r="F60" s="23"/>
      <c r="G60" s="23"/>
      <c r="H60" s="2"/>
      <c r="I60" s="21"/>
      <c r="J60" s="22">
        <v>4</v>
      </c>
      <c r="K60" s="22">
        <f t="shared" ref="K60:L60" si="22">$C$3*0.5</f>
        <v>210</v>
      </c>
      <c r="L60" s="22">
        <f t="shared" si="22"/>
        <v>210</v>
      </c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 ht="12.75" customHeight="1" x14ac:dyDescent="0.2">
      <c r="A61" s="2"/>
      <c r="B61" s="21"/>
      <c r="C61" s="24">
        <v>3</v>
      </c>
      <c r="D61" s="22">
        <f t="shared" ref="D61:E61" si="23">0.6*$C$3</f>
        <v>252</v>
      </c>
      <c r="E61" s="22">
        <f t="shared" si="23"/>
        <v>252</v>
      </c>
      <c r="F61" s="23"/>
      <c r="G61" s="23"/>
      <c r="H61" s="2"/>
      <c r="I61" s="21"/>
      <c r="J61" s="22">
        <v>3</v>
      </c>
      <c r="K61" s="22">
        <f t="shared" ref="K61:L61" si="24">$C$3*0.65</f>
        <v>273</v>
      </c>
      <c r="L61" s="22">
        <f t="shared" si="24"/>
        <v>273</v>
      </c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 ht="12.75" customHeight="1" x14ac:dyDescent="0.2">
      <c r="A62" s="2"/>
      <c r="B62" s="21"/>
      <c r="C62" s="24">
        <v>3</v>
      </c>
      <c r="D62" s="22">
        <f t="shared" ref="D62:E62" si="25">0.6*$C$3</f>
        <v>252</v>
      </c>
      <c r="E62" s="22">
        <f t="shared" si="25"/>
        <v>252</v>
      </c>
      <c r="F62" s="23"/>
      <c r="G62" s="23"/>
      <c r="H62" s="2"/>
      <c r="I62" s="21"/>
      <c r="J62" s="22">
        <v>2</v>
      </c>
      <c r="K62" s="22">
        <f t="shared" ref="K62:L62" si="26">$C$3*0.75</f>
        <v>315</v>
      </c>
      <c r="L62" s="22">
        <f t="shared" si="26"/>
        <v>315</v>
      </c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 ht="12.75" customHeight="1" x14ac:dyDescent="0.2">
      <c r="A63" s="2"/>
      <c r="B63" s="25"/>
      <c r="C63" s="24">
        <v>3</v>
      </c>
      <c r="D63" s="22">
        <f t="shared" ref="D63:E63" si="27">0.6*$C$3</f>
        <v>252</v>
      </c>
      <c r="E63" s="22">
        <f t="shared" si="27"/>
        <v>252</v>
      </c>
      <c r="F63" s="23"/>
      <c r="G63" s="23"/>
      <c r="H63" s="2"/>
      <c r="I63" s="26" t="s">
        <v>60</v>
      </c>
      <c r="J63" s="22">
        <v>1</v>
      </c>
      <c r="K63" s="22"/>
      <c r="L63" s="22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 ht="12.75" customHeight="1" x14ac:dyDescent="0.2">
      <c r="A64" s="2"/>
      <c r="B64" s="21" t="s">
        <v>46</v>
      </c>
      <c r="C64" s="22"/>
      <c r="D64" s="22"/>
      <c r="E64" s="22"/>
      <c r="F64" s="23"/>
      <c r="G64" s="23"/>
      <c r="H64" s="2"/>
      <c r="I64" s="26" t="s">
        <v>49</v>
      </c>
      <c r="J64" s="22">
        <v>1</v>
      </c>
      <c r="K64" s="22"/>
      <c r="L64" s="22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ht="12.75" customHeight="1" x14ac:dyDescent="0.2">
      <c r="A65" s="2" t="s">
        <v>20</v>
      </c>
      <c r="B65" s="21" t="s">
        <v>21</v>
      </c>
      <c r="C65" s="22">
        <v>8</v>
      </c>
      <c r="D65" s="22">
        <f t="shared" ref="D65:E65" si="28">$D$3*0.25</f>
        <v>60</v>
      </c>
      <c r="E65" s="22">
        <f t="shared" si="28"/>
        <v>60</v>
      </c>
      <c r="F65" s="23"/>
      <c r="G65" s="23"/>
      <c r="H65" s="2"/>
      <c r="I65" s="26" t="s">
        <v>49</v>
      </c>
      <c r="J65" s="22">
        <v>1</v>
      </c>
      <c r="K65" s="22"/>
      <c r="L65" s="22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ht="12.75" customHeight="1" x14ac:dyDescent="0.2">
      <c r="A66" s="2"/>
      <c r="B66" s="21"/>
      <c r="C66" s="22">
        <v>5</v>
      </c>
      <c r="D66" s="22">
        <f t="shared" ref="D66:E66" si="29">0.4*$D$3</f>
        <v>96</v>
      </c>
      <c r="E66" s="22">
        <f t="shared" si="29"/>
        <v>96</v>
      </c>
      <c r="F66" s="23"/>
      <c r="G66" s="23"/>
      <c r="H66" s="2"/>
      <c r="I66" s="26" t="s">
        <v>61</v>
      </c>
      <c r="J66" s="22">
        <v>1</v>
      </c>
      <c r="K66" s="22"/>
      <c r="L66" s="22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ht="12.75" customHeight="1" x14ac:dyDescent="0.2">
      <c r="A67" s="2"/>
      <c r="B67" s="21"/>
      <c r="C67" s="22">
        <v>4</v>
      </c>
      <c r="D67" s="22">
        <f t="shared" ref="D67:E67" si="30">$D$3*0.5</f>
        <v>120</v>
      </c>
      <c r="E67" s="22">
        <f t="shared" si="30"/>
        <v>120</v>
      </c>
      <c r="F67" s="23"/>
      <c r="G67" s="23"/>
      <c r="H67" s="2"/>
      <c r="I67" s="21" t="s">
        <v>46</v>
      </c>
      <c r="J67" s="22"/>
      <c r="K67" s="22"/>
      <c r="L67" s="22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ht="12.75" customHeight="1" x14ac:dyDescent="0.2">
      <c r="A68" s="2"/>
      <c r="B68" s="21"/>
      <c r="C68" s="24">
        <v>3</v>
      </c>
      <c r="D68" s="22">
        <f t="shared" ref="D68:E68" si="31">$D$3*0.6</f>
        <v>144</v>
      </c>
      <c r="E68" s="22">
        <f t="shared" si="31"/>
        <v>144</v>
      </c>
      <c r="F68" s="23"/>
      <c r="G68" s="23"/>
      <c r="H68" s="2" t="s">
        <v>20</v>
      </c>
      <c r="I68" s="21" t="s">
        <v>21</v>
      </c>
      <c r="J68" s="22">
        <v>8</v>
      </c>
      <c r="K68" s="22">
        <f t="shared" ref="K68:L68" si="32">$D$3*0.25</f>
        <v>60</v>
      </c>
      <c r="L68" s="22">
        <f t="shared" si="32"/>
        <v>60</v>
      </c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ht="12.75" customHeight="1" x14ac:dyDescent="0.2">
      <c r="A69" s="2"/>
      <c r="B69" s="21"/>
      <c r="C69" s="24">
        <v>3</v>
      </c>
      <c r="D69" s="22">
        <f t="shared" ref="D69:E69" si="33">$D$3*0.6</f>
        <v>144</v>
      </c>
      <c r="E69" s="22">
        <f t="shared" si="33"/>
        <v>144</v>
      </c>
      <c r="F69" s="23"/>
      <c r="G69" s="23"/>
      <c r="H69" s="2"/>
      <c r="I69" s="21"/>
      <c r="J69" s="22">
        <v>5</v>
      </c>
      <c r="K69" s="22">
        <f t="shared" ref="K69:L69" si="34">$D$3*0.4</f>
        <v>96</v>
      </c>
      <c r="L69" s="22">
        <f t="shared" si="34"/>
        <v>96</v>
      </c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ht="12.75" customHeight="1" x14ac:dyDescent="0.2">
      <c r="A70" s="2"/>
      <c r="B70" s="25"/>
      <c r="C70" s="24">
        <v>3</v>
      </c>
      <c r="D70" s="22">
        <f t="shared" ref="D70:E70" si="35">$D$3*0.6</f>
        <v>144</v>
      </c>
      <c r="E70" s="22">
        <f t="shared" si="35"/>
        <v>144</v>
      </c>
      <c r="F70" s="23"/>
      <c r="G70" s="23"/>
      <c r="H70" s="2"/>
      <c r="I70" s="21"/>
      <c r="J70" s="22">
        <v>4</v>
      </c>
      <c r="K70" s="22">
        <f t="shared" ref="K70:L70" si="36">$D$3*0.5</f>
        <v>120</v>
      </c>
      <c r="L70" s="22">
        <f t="shared" si="36"/>
        <v>120</v>
      </c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 ht="12.75" customHeight="1" x14ac:dyDescent="0.2">
      <c r="A71" s="2" t="s">
        <v>24</v>
      </c>
      <c r="B71" s="10" t="s">
        <v>54</v>
      </c>
      <c r="C71" s="22" t="s">
        <v>29</v>
      </c>
      <c r="D71" s="22"/>
      <c r="E71" s="22"/>
      <c r="F71" s="23"/>
      <c r="G71" s="23"/>
      <c r="H71" s="2"/>
      <c r="I71" s="21"/>
      <c r="J71" s="22">
        <v>3</v>
      </c>
      <c r="K71" s="22">
        <f t="shared" ref="K71:L71" si="37">$D$3*0.65</f>
        <v>156</v>
      </c>
      <c r="L71" s="22">
        <f t="shared" si="37"/>
        <v>156</v>
      </c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ht="12.75" customHeight="1" x14ac:dyDescent="0.2">
      <c r="A72" s="2"/>
      <c r="B72" s="21"/>
      <c r="C72" s="22" t="s">
        <v>29</v>
      </c>
      <c r="D72" s="22"/>
      <c r="E72" s="22"/>
      <c r="F72" s="23"/>
      <c r="G72" s="23"/>
      <c r="H72" s="2"/>
      <c r="I72" s="21"/>
      <c r="J72" s="22">
        <v>2</v>
      </c>
      <c r="K72" s="22">
        <f t="shared" ref="K72:L72" si="38">$D$3*0.75</f>
        <v>180</v>
      </c>
      <c r="L72" s="22">
        <f t="shared" si="38"/>
        <v>180</v>
      </c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ht="12.75" customHeight="1" x14ac:dyDescent="0.2">
      <c r="A73" s="2"/>
      <c r="B73" s="21"/>
      <c r="C73" s="22" t="s">
        <v>29</v>
      </c>
      <c r="D73" s="22"/>
      <c r="E73" s="22"/>
      <c r="F73" s="23"/>
      <c r="G73" s="23"/>
      <c r="H73" s="2"/>
      <c r="I73" s="26" t="s">
        <v>60</v>
      </c>
      <c r="J73" s="22">
        <v>1</v>
      </c>
      <c r="K73" s="22"/>
      <c r="L73" s="22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ht="12.75" customHeight="1" x14ac:dyDescent="0.2">
      <c r="A74" s="2" t="s">
        <v>27</v>
      </c>
      <c r="B74" s="10" t="s">
        <v>54</v>
      </c>
      <c r="C74" s="22" t="s">
        <v>29</v>
      </c>
      <c r="D74" s="22"/>
      <c r="E74" s="22"/>
      <c r="F74" s="23"/>
      <c r="G74" s="23"/>
      <c r="H74" s="2"/>
      <c r="I74" s="26" t="s">
        <v>49</v>
      </c>
      <c r="J74" s="22">
        <v>1</v>
      </c>
      <c r="K74" s="22"/>
      <c r="L74" s="22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 ht="12.75" customHeight="1" x14ac:dyDescent="0.2">
      <c r="A75" s="2"/>
      <c r="B75" s="21"/>
      <c r="C75" s="22" t="s">
        <v>29</v>
      </c>
      <c r="D75" s="22"/>
      <c r="E75" s="22"/>
      <c r="F75" s="23"/>
      <c r="G75" s="23"/>
      <c r="H75" s="2"/>
      <c r="I75" s="26" t="s">
        <v>49</v>
      </c>
      <c r="J75" s="22">
        <v>1</v>
      </c>
      <c r="K75" s="22"/>
      <c r="L75" s="22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 ht="12.75" customHeight="1" x14ac:dyDescent="0.2">
      <c r="A76" s="2"/>
      <c r="B76" s="21"/>
      <c r="C76" s="22" t="s">
        <v>29</v>
      </c>
      <c r="D76" s="22"/>
      <c r="E76" s="22"/>
      <c r="F76" s="23"/>
      <c r="G76" s="23"/>
      <c r="H76" s="2"/>
      <c r="I76" s="26" t="s">
        <v>61</v>
      </c>
      <c r="J76" s="22">
        <v>1</v>
      </c>
      <c r="K76" s="22"/>
      <c r="L76" s="22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ht="12.75" customHeight="1" x14ac:dyDescent="0.2">
      <c r="A77" s="1"/>
      <c r="B77" s="20"/>
      <c r="C77" s="23"/>
      <c r="D77" s="23"/>
      <c r="E77" s="23"/>
      <c r="F77" s="23"/>
      <c r="G77" s="23"/>
      <c r="H77" s="2" t="s">
        <v>24</v>
      </c>
      <c r="I77" s="21" t="s">
        <v>4</v>
      </c>
      <c r="J77" s="22">
        <v>1</v>
      </c>
      <c r="K77" s="17" t="s">
        <v>52</v>
      </c>
      <c r="L77" s="17" t="s">
        <v>52</v>
      </c>
      <c r="M77" s="6" t="s">
        <v>37</v>
      </c>
      <c r="N77" s="11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ht="12.75" customHeight="1" x14ac:dyDescent="0.2">
      <c r="A78" s="1"/>
      <c r="B78" s="20"/>
      <c r="C78" s="23"/>
      <c r="D78" s="23"/>
      <c r="E78" s="23"/>
      <c r="F78" s="23"/>
      <c r="G78" s="23"/>
      <c r="H78" s="2"/>
      <c r="I78" s="21"/>
      <c r="J78" s="22">
        <v>1</v>
      </c>
      <c r="K78" s="17" t="s">
        <v>52</v>
      </c>
      <c r="L78" s="17" t="s">
        <v>52</v>
      </c>
      <c r="M78" s="16" t="s">
        <v>50</v>
      </c>
      <c r="N78" s="39" t="s">
        <v>51</v>
      </c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ht="12.75" customHeight="1" x14ac:dyDescent="0.2">
      <c r="A79" s="1"/>
      <c r="B79" s="27"/>
      <c r="C79" s="23"/>
      <c r="D79" s="23"/>
      <c r="E79" s="23"/>
      <c r="F79" s="23"/>
      <c r="G79" s="23"/>
      <c r="H79" s="2"/>
      <c r="I79" s="21"/>
      <c r="J79" s="22">
        <v>1</v>
      </c>
      <c r="K79" s="17" t="s">
        <v>52</v>
      </c>
      <c r="L79" s="17" t="s">
        <v>52</v>
      </c>
      <c r="M79" s="18">
        <v>0.7</v>
      </c>
      <c r="N79" s="11">
        <f t="shared" ref="N79:N82" si="39">M79*$E$3</f>
        <v>297.5</v>
      </c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ht="12.75" customHeight="1" x14ac:dyDescent="0.2">
      <c r="A80" s="2"/>
      <c r="B80" s="2" t="s">
        <v>63</v>
      </c>
      <c r="C80" s="2"/>
      <c r="D80" s="2" t="s">
        <v>44</v>
      </c>
      <c r="E80" s="23"/>
      <c r="F80" s="23"/>
      <c r="G80" s="23"/>
      <c r="H80" s="2"/>
      <c r="I80" s="21"/>
      <c r="J80" s="22">
        <v>1</v>
      </c>
      <c r="K80" s="17" t="s">
        <v>52</v>
      </c>
      <c r="L80" s="17" t="s">
        <v>52</v>
      </c>
      <c r="M80" s="18">
        <v>0.75</v>
      </c>
      <c r="N80" s="11">
        <f t="shared" si="39"/>
        <v>318.75</v>
      </c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ht="12.75" customHeight="1" x14ac:dyDescent="0.2">
      <c r="A81" s="2"/>
      <c r="B81" s="21"/>
      <c r="C81" s="2" t="s">
        <v>11</v>
      </c>
      <c r="D81" s="2" t="s">
        <v>45</v>
      </c>
      <c r="E81" s="23"/>
      <c r="F81" s="23"/>
      <c r="G81" s="23"/>
      <c r="H81" s="2"/>
      <c r="I81" s="21"/>
      <c r="J81" s="22">
        <v>1</v>
      </c>
      <c r="K81" s="17" t="s">
        <v>52</v>
      </c>
      <c r="L81" s="17" t="s">
        <v>52</v>
      </c>
      <c r="M81" s="18">
        <v>0.8</v>
      </c>
      <c r="N81" s="11">
        <f t="shared" si="39"/>
        <v>340</v>
      </c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ht="12.75" customHeight="1" x14ac:dyDescent="0.2">
      <c r="A82" s="2"/>
      <c r="B82" s="21" t="s">
        <v>46</v>
      </c>
      <c r="C82" s="22"/>
      <c r="D82" s="22"/>
      <c r="E82" s="23"/>
      <c r="F82" s="23"/>
      <c r="G82" s="23"/>
      <c r="H82" s="2"/>
      <c r="I82" s="26" t="s">
        <v>49</v>
      </c>
      <c r="J82" s="22">
        <v>1</v>
      </c>
      <c r="K82" s="22"/>
      <c r="L82" s="22"/>
      <c r="M82" s="18">
        <v>0.85</v>
      </c>
      <c r="N82" s="11">
        <f t="shared" si="39"/>
        <v>361.25</v>
      </c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 ht="12.75" customHeight="1" x14ac:dyDescent="0.2">
      <c r="A83" s="2" t="s">
        <v>14</v>
      </c>
      <c r="B83" s="21" t="s">
        <v>15</v>
      </c>
      <c r="C83" s="22">
        <v>8</v>
      </c>
      <c r="D83" s="22">
        <f>$C$3*0.25</f>
        <v>105</v>
      </c>
      <c r="E83" s="23"/>
      <c r="F83" s="23"/>
      <c r="G83" s="23"/>
      <c r="H83" s="2"/>
      <c r="I83" s="26" t="s">
        <v>49</v>
      </c>
      <c r="J83" s="22">
        <v>1</v>
      </c>
      <c r="K83" s="22"/>
      <c r="L83" s="22"/>
      <c r="M83" s="11"/>
      <c r="N83" s="11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ht="12.75" customHeight="1" x14ac:dyDescent="0.2">
      <c r="A84" s="2"/>
      <c r="B84" s="21"/>
      <c r="C84" s="22">
        <v>5</v>
      </c>
      <c r="D84" s="22">
        <f>$C$3*0.4</f>
        <v>168</v>
      </c>
      <c r="E84" s="23"/>
      <c r="F84" s="23"/>
      <c r="G84" s="23"/>
      <c r="H84" s="2"/>
      <c r="I84" s="26" t="s">
        <v>49</v>
      </c>
      <c r="J84" s="22">
        <v>1</v>
      </c>
      <c r="K84" s="22"/>
      <c r="L84" s="22"/>
      <c r="M84" s="6" t="s">
        <v>37</v>
      </c>
      <c r="N84" s="11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ht="12.75" customHeight="1" x14ac:dyDescent="0.2">
      <c r="A85" s="2"/>
      <c r="B85" s="21"/>
      <c r="C85" s="22">
        <v>4</v>
      </c>
      <c r="D85" s="22">
        <f>$C$3*0.5</f>
        <v>210</v>
      </c>
      <c r="E85" s="23"/>
      <c r="F85" s="23"/>
      <c r="G85" s="23"/>
      <c r="H85" s="2"/>
      <c r="I85" s="26" t="s">
        <v>49</v>
      </c>
      <c r="J85" s="22">
        <v>1</v>
      </c>
      <c r="K85" s="22"/>
      <c r="L85" s="22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 ht="12.75" customHeight="1" x14ac:dyDescent="0.2">
      <c r="A86" s="2"/>
      <c r="B86" s="21"/>
      <c r="C86" s="22">
        <v>3</v>
      </c>
      <c r="D86" s="22">
        <f>$C$3*0.65</f>
        <v>273</v>
      </c>
      <c r="E86" s="23"/>
      <c r="F86" s="23"/>
      <c r="G86" s="23"/>
      <c r="H86" s="2"/>
      <c r="I86" s="26" t="s">
        <v>49</v>
      </c>
      <c r="J86" s="22">
        <v>1</v>
      </c>
      <c r="K86" s="22"/>
      <c r="L86" s="22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ht="12.75" customHeight="1" x14ac:dyDescent="0.2">
      <c r="A87" s="2"/>
      <c r="B87" s="21"/>
      <c r="C87" s="24">
        <v>2</v>
      </c>
      <c r="D87" s="22">
        <f t="shared" ref="D87:D89" si="40">$C$3*0.8</f>
        <v>336</v>
      </c>
      <c r="E87" s="23"/>
      <c r="F87" s="23"/>
      <c r="G87" s="23"/>
      <c r="H87" s="2" t="s">
        <v>27</v>
      </c>
      <c r="I87" s="10" t="s">
        <v>54</v>
      </c>
      <c r="J87" s="22" t="s">
        <v>29</v>
      </c>
      <c r="K87" s="22"/>
      <c r="L87" s="22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:25" ht="12.75" customHeight="1" x14ac:dyDescent="0.2">
      <c r="A88" s="2"/>
      <c r="B88" s="21"/>
      <c r="C88" s="24">
        <v>2</v>
      </c>
      <c r="D88" s="22">
        <f t="shared" si="40"/>
        <v>336</v>
      </c>
      <c r="E88" s="23"/>
      <c r="F88" s="23"/>
      <c r="G88" s="23"/>
      <c r="H88" s="2"/>
      <c r="I88" s="21"/>
      <c r="J88" s="22" t="s">
        <v>29</v>
      </c>
      <c r="K88" s="22"/>
      <c r="L88" s="22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ht="12.75" customHeight="1" x14ac:dyDescent="0.2">
      <c r="A89" s="2"/>
      <c r="B89" s="25"/>
      <c r="C89" s="24">
        <v>2</v>
      </c>
      <c r="D89" s="22">
        <f t="shared" si="40"/>
        <v>336</v>
      </c>
      <c r="E89" s="23"/>
      <c r="F89" s="23"/>
      <c r="G89" s="23"/>
      <c r="H89" s="2"/>
      <c r="I89" s="21"/>
      <c r="J89" s="22" t="s">
        <v>29</v>
      </c>
      <c r="K89" s="22"/>
      <c r="L89" s="22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ht="12.75" customHeight="1" x14ac:dyDescent="0.2">
      <c r="A90" s="2"/>
      <c r="B90" s="21" t="s">
        <v>46</v>
      </c>
      <c r="C90" s="22"/>
      <c r="D90" s="22"/>
      <c r="E90" s="23"/>
      <c r="F90" s="23"/>
      <c r="G90" s="23"/>
      <c r="H90" s="2" t="s">
        <v>30</v>
      </c>
      <c r="I90" s="10" t="s">
        <v>54</v>
      </c>
      <c r="J90" s="22" t="s">
        <v>29</v>
      </c>
      <c r="K90" s="22"/>
      <c r="L90" s="22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 ht="12.75" customHeight="1" x14ac:dyDescent="0.2">
      <c r="A91" s="2" t="s">
        <v>20</v>
      </c>
      <c r="B91" s="21" t="s">
        <v>21</v>
      </c>
      <c r="C91" s="22">
        <v>8</v>
      </c>
      <c r="D91" s="22">
        <f>$D$3*0.25</f>
        <v>60</v>
      </c>
      <c r="E91" s="23"/>
      <c r="F91" s="23"/>
      <c r="G91" s="23"/>
      <c r="H91" s="2"/>
      <c r="I91" s="21"/>
      <c r="J91" s="22" t="s">
        <v>29</v>
      </c>
      <c r="K91" s="22"/>
      <c r="L91" s="22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ht="12.75" customHeight="1" x14ac:dyDescent="0.2">
      <c r="A92" s="2"/>
      <c r="B92" s="21"/>
      <c r="C92" s="22">
        <v>5</v>
      </c>
      <c r="D92" s="22">
        <f>$D$3*0.4</f>
        <v>96</v>
      </c>
      <c r="E92" s="23"/>
      <c r="F92" s="23"/>
      <c r="G92" s="23"/>
      <c r="H92" s="2"/>
      <c r="I92" s="21"/>
      <c r="J92" s="22" t="s">
        <v>29</v>
      </c>
      <c r="K92" s="22"/>
      <c r="L92" s="22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 ht="12.75" customHeight="1" x14ac:dyDescent="0.2">
      <c r="A93" s="2"/>
      <c r="B93" s="21"/>
      <c r="C93" s="22">
        <v>4</v>
      </c>
      <c r="D93" s="22">
        <f>$D$3*0.5</f>
        <v>120</v>
      </c>
      <c r="E93" s="23"/>
      <c r="F93" s="23"/>
      <c r="G93" s="23"/>
      <c r="H93" s="1"/>
      <c r="I93" s="27"/>
      <c r="J93" s="23"/>
      <c r="K93" s="23"/>
      <c r="L93" s="23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ht="12.75" customHeight="1" x14ac:dyDescent="0.2">
      <c r="A94" s="2"/>
      <c r="B94" s="21"/>
      <c r="C94" s="22">
        <v>3</v>
      </c>
      <c r="D94" s="22">
        <f>$D$3*0.65</f>
        <v>156</v>
      </c>
      <c r="E94" s="23"/>
      <c r="F94" s="23"/>
      <c r="G94" s="23"/>
      <c r="H94" s="1"/>
      <c r="I94" s="27"/>
      <c r="J94" s="23"/>
      <c r="K94" s="23"/>
      <c r="L94" s="23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ht="12.75" customHeight="1" x14ac:dyDescent="0.2">
      <c r="A95" s="2"/>
      <c r="B95" s="21"/>
      <c r="C95" s="24">
        <v>2</v>
      </c>
      <c r="D95" s="22">
        <f t="shared" ref="D95:D97" si="41">$D$3*0.8</f>
        <v>192</v>
      </c>
      <c r="E95" s="23"/>
      <c r="F95" s="23"/>
      <c r="G95" s="23"/>
      <c r="H95" s="1"/>
      <c r="I95" s="27"/>
      <c r="J95" s="23"/>
      <c r="K95" s="23"/>
      <c r="L95" s="23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5" ht="12.75" customHeight="1" x14ac:dyDescent="0.2">
      <c r="A96" s="2"/>
      <c r="B96" s="21"/>
      <c r="C96" s="24">
        <v>2</v>
      </c>
      <c r="D96" s="22">
        <f t="shared" si="41"/>
        <v>192</v>
      </c>
      <c r="E96" s="23"/>
      <c r="F96" s="23"/>
      <c r="G96" s="23"/>
      <c r="H96" s="1"/>
      <c r="I96" s="27"/>
      <c r="J96" s="23"/>
      <c r="K96" s="23"/>
      <c r="L96" s="23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ht="12.75" customHeight="1" x14ac:dyDescent="0.2">
      <c r="A97" s="2"/>
      <c r="B97" s="25"/>
      <c r="C97" s="24">
        <v>2</v>
      </c>
      <c r="D97" s="22">
        <f t="shared" si="41"/>
        <v>192</v>
      </c>
      <c r="E97" s="23"/>
      <c r="F97" s="23"/>
      <c r="G97" s="23"/>
      <c r="H97" s="1"/>
      <c r="I97" s="20"/>
      <c r="J97" s="23"/>
      <c r="K97" s="23"/>
      <c r="L97" s="23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1:25" ht="12.75" customHeight="1" x14ac:dyDescent="0.2">
      <c r="A98" s="2" t="s">
        <v>24</v>
      </c>
      <c r="B98" s="10" t="s">
        <v>54</v>
      </c>
      <c r="C98" s="22" t="s">
        <v>29</v>
      </c>
      <c r="D98" s="22"/>
      <c r="E98" s="23"/>
      <c r="F98" s="23"/>
      <c r="G98" s="23"/>
      <c r="H98" s="1"/>
      <c r="I98" s="20"/>
      <c r="J98" s="23"/>
      <c r="K98" s="23"/>
      <c r="L98" s="23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ht="12.75" customHeight="1" x14ac:dyDescent="0.2">
      <c r="A99" s="2"/>
      <c r="B99" s="21"/>
      <c r="C99" s="22" t="s">
        <v>29</v>
      </c>
      <c r="D99" s="22"/>
      <c r="E99" s="23"/>
      <c r="F99" s="23"/>
      <c r="G99" s="23"/>
      <c r="H99" s="1"/>
      <c r="I99" s="20"/>
      <c r="J99" s="23"/>
      <c r="K99" s="23"/>
      <c r="L99" s="23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 ht="12.75" customHeight="1" x14ac:dyDescent="0.2">
      <c r="A100" s="2"/>
      <c r="B100" s="21"/>
      <c r="C100" s="22" t="s">
        <v>29</v>
      </c>
      <c r="D100" s="22"/>
      <c r="E100" s="23"/>
      <c r="F100" s="23"/>
      <c r="G100" s="23"/>
      <c r="H100" s="1"/>
      <c r="I100" s="20"/>
      <c r="J100" s="23"/>
      <c r="K100" s="23"/>
      <c r="L100" s="23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1:25" ht="12.75" customHeight="1" x14ac:dyDescent="0.2">
      <c r="A101" s="2" t="s">
        <v>27</v>
      </c>
      <c r="B101" s="10" t="s">
        <v>54</v>
      </c>
      <c r="C101" s="22" t="s">
        <v>29</v>
      </c>
      <c r="D101" s="22"/>
      <c r="E101" s="23"/>
      <c r="F101" s="23"/>
      <c r="G101" s="23"/>
      <c r="H101" s="1"/>
      <c r="I101" s="20"/>
      <c r="J101" s="23"/>
      <c r="K101" s="23"/>
      <c r="L101" s="23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 ht="12.75" customHeight="1" x14ac:dyDescent="0.2">
      <c r="A102" s="2"/>
      <c r="B102" s="21"/>
      <c r="C102" s="22" t="s">
        <v>29</v>
      </c>
      <c r="D102" s="22"/>
      <c r="E102" s="23"/>
      <c r="F102" s="23"/>
      <c r="G102" s="23"/>
      <c r="H102" s="1"/>
      <c r="I102" s="20"/>
      <c r="J102" s="23"/>
      <c r="K102" s="23"/>
      <c r="L102" s="23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1:25" ht="12.75" customHeight="1" x14ac:dyDescent="0.2">
      <c r="A103" s="2"/>
      <c r="B103" s="21"/>
      <c r="C103" s="22" t="s">
        <v>29</v>
      </c>
      <c r="D103" s="22"/>
      <c r="E103" s="23"/>
      <c r="F103" s="23"/>
      <c r="G103" s="23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 ht="12.75" customHeight="1" x14ac:dyDescent="0.2">
      <c r="A104" s="2"/>
      <c r="B104" s="2" t="s">
        <v>64</v>
      </c>
      <c r="C104" s="2"/>
      <c r="D104" s="2" t="s">
        <v>40</v>
      </c>
      <c r="E104" s="2" t="s">
        <v>43</v>
      </c>
      <c r="F104" s="1"/>
      <c r="G104" s="1"/>
      <c r="H104" s="2"/>
      <c r="I104" s="2" t="s">
        <v>65</v>
      </c>
      <c r="J104" s="2"/>
      <c r="K104" s="2" t="s">
        <v>42</v>
      </c>
      <c r="L104" s="2" t="s">
        <v>41</v>
      </c>
      <c r="M104" s="2" t="s">
        <v>44</v>
      </c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25" ht="12.75" customHeight="1" x14ac:dyDescent="0.2">
      <c r="A105" s="2"/>
      <c r="B105" s="21"/>
      <c r="C105" s="2" t="s">
        <v>11</v>
      </c>
      <c r="D105" s="2" t="s">
        <v>45</v>
      </c>
      <c r="E105" s="2" t="s">
        <v>45</v>
      </c>
      <c r="F105" s="1"/>
      <c r="G105" s="1"/>
      <c r="H105" s="2"/>
      <c r="I105" s="21"/>
      <c r="J105" s="2" t="s">
        <v>11</v>
      </c>
      <c r="K105" s="2" t="s">
        <v>45</v>
      </c>
      <c r="L105" s="2" t="s">
        <v>45</v>
      </c>
      <c r="M105" s="2" t="s">
        <v>45</v>
      </c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spans="1:25" ht="12.75" customHeight="1" x14ac:dyDescent="0.2">
      <c r="A106" s="2"/>
      <c r="B106" s="21" t="s">
        <v>46</v>
      </c>
      <c r="C106" s="22"/>
      <c r="D106" s="22"/>
      <c r="E106" s="22"/>
      <c r="F106" s="23"/>
      <c r="G106" s="23"/>
      <c r="H106" s="2"/>
      <c r="I106" s="21" t="s">
        <v>46</v>
      </c>
      <c r="J106" s="22"/>
      <c r="K106" s="22"/>
      <c r="L106" s="22"/>
      <c r="M106" s="22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 ht="12.75" customHeight="1" x14ac:dyDescent="0.2">
      <c r="A107" s="2" t="s">
        <v>14</v>
      </c>
      <c r="B107" s="21" t="s">
        <v>15</v>
      </c>
      <c r="C107" s="22">
        <v>8</v>
      </c>
      <c r="D107" s="22">
        <f t="shared" ref="D107:E107" si="42">$C$3*0.25</f>
        <v>105</v>
      </c>
      <c r="E107" s="22">
        <f t="shared" si="42"/>
        <v>105</v>
      </c>
      <c r="F107" s="23"/>
      <c r="G107" s="23"/>
      <c r="H107" s="2" t="s">
        <v>14</v>
      </c>
      <c r="I107" s="21" t="s">
        <v>15</v>
      </c>
      <c r="J107" s="22">
        <v>8</v>
      </c>
      <c r="K107" s="22">
        <f t="shared" ref="K107:M107" si="43">$C$3*0.25</f>
        <v>105</v>
      </c>
      <c r="L107" s="22">
        <f t="shared" si="43"/>
        <v>105</v>
      </c>
      <c r="M107" s="22">
        <f t="shared" si="43"/>
        <v>105</v>
      </c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spans="1:25" ht="12.75" customHeight="1" x14ac:dyDescent="0.2">
      <c r="A108" s="2"/>
      <c r="B108" s="21"/>
      <c r="C108" s="22">
        <v>5</v>
      </c>
      <c r="D108" s="22">
        <f t="shared" ref="D108:E108" si="44">$C$3*0.4</f>
        <v>168</v>
      </c>
      <c r="E108" s="22">
        <f t="shared" si="44"/>
        <v>168</v>
      </c>
      <c r="F108" s="23"/>
      <c r="G108" s="23"/>
      <c r="H108" s="2"/>
      <c r="I108" s="21"/>
      <c r="J108" s="22">
        <v>5</v>
      </c>
      <c r="K108" s="22">
        <f t="shared" ref="K108:M108" si="45">$C$3*0.4</f>
        <v>168</v>
      </c>
      <c r="L108" s="22">
        <f t="shared" si="45"/>
        <v>168</v>
      </c>
      <c r="M108" s="22">
        <f t="shared" si="45"/>
        <v>168</v>
      </c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1:25" ht="12.75" customHeight="1" x14ac:dyDescent="0.2">
      <c r="A109" s="2"/>
      <c r="B109" s="21"/>
      <c r="C109" s="22">
        <v>4</v>
      </c>
      <c r="D109" s="22">
        <f t="shared" ref="D109:E109" si="46">$C$3*0.5</f>
        <v>210</v>
      </c>
      <c r="E109" s="22">
        <f t="shared" si="46"/>
        <v>210</v>
      </c>
      <c r="F109" s="23"/>
      <c r="G109" s="23"/>
      <c r="H109" s="2"/>
      <c r="I109" s="21"/>
      <c r="J109" s="22">
        <v>4</v>
      </c>
      <c r="K109" s="22">
        <f t="shared" ref="K109:M109" si="47">$C$3*0.5</f>
        <v>210</v>
      </c>
      <c r="L109" s="22">
        <f t="shared" si="47"/>
        <v>210</v>
      </c>
      <c r="M109" s="22">
        <f t="shared" si="47"/>
        <v>210</v>
      </c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1:25" ht="12.75" customHeight="1" x14ac:dyDescent="0.2">
      <c r="A110" s="2"/>
      <c r="B110" s="21"/>
      <c r="C110" s="24">
        <v>3</v>
      </c>
      <c r="D110" s="22">
        <f t="shared" ref="D110:E110" si="48">$C$3*0.6</f>
        <v>252</v>
      </c>
      <c r="E110" s="22">
        <f t="shared" si="48"/>
        <v>252</v>
      </c>
      <c r="F110" s="23"/>
      <c r="G110" s="23"/>
      <c r="H110" s="2"/>
      <c r="I110" s="21"/>
      <c r="J110" s="22">
        <v>3</v>
      </c>
      <c r="K110" s="22">
        <f t="shared" ref="K110:M110" si="49">$C$3*0.65</f>
        <v>273</v>
      </c>
      <c r="L110" s="22">
        <f t="shared" si="49"/>
        <v>273</v>
      </c>
      <c r="M110" s="22">
        <f t="shared" si="49"/>
        <v>273</v>
      </c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spans="1:25" ht="12.75" customHeight="1" x14ac:dyDescent="0.2">
      <c r="A111" s="2"/>
      <c r="B111" s="21"/>
      <c r="C111" s="24">
        <v>3</v>
      </c>
      <c r="D111" s="22">
        <f t="shared" ref="D111:E111" si="50">$C$3*0.6</f>
        <v>252</v>
      </c>
      <c r="E111" s="22">
        <f t="shared" si="50"/>
        <v>252</v>
      </c>
      <c r="F111" s="23"/>
      <c r="G111" s="23"/>
      <c r="H111" s="2"/>
      <c r="I111" s="21"/>
      <c r="J111" s="22">
        <v>2</v>
      </c>
      <c r="K111" s="22">
        <f t="shared" ref="K111:M111" si="51">$C$3*0.75</f>
        <v>315</v>
      </c>
      <c r="L111" s="22">
        <f t="shared" si="51"/>
        <v>315</v>
      </c>
      <c r="M111" s="22">
        <f t="shared" si="51"/>
        <v>315</v>
      </c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spans="1:25" ht="12.75" customHeight="1" x14ac:dyDescent="0.2">
      <c r="A112" s="2"/>
      <c r="B112" s="25"/>
      <c r="C112" s="24">
        <v>3</v>
      </c>
      <c r="D112" s="22">
        <f t="shared" ref="D112:E112" si="52">$C$3*0.6</f>
        <v>252</v>
      </c>
      <c r="E112" s="22">
        <f t="shared" si="52"/>
        <v>252</v>
      </c>
      <c r="F112" s="23"/>
      <c r="G112" s="23"/>
      <c r="H112" s="2"/>
      <c r="I112" s="26" t="s">
        <v>60</v>
      </c>
      <c r="J112" s="22">
        <v>1</v>
      </c>
      <c r="K112" s="22"/>
      <c r="L112" s="22"/>
      <c r="M112" s="22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spans="1:25" ht="12.75" customHeight="1" x14ac:dyDescent="0.2">
      <c r="A113" s="2"/>
      <c r="B113" s="21" t="s">
        <v>46</v>
      </c>
      <c r="C113" s="22"/>
      <c r="D113" s="22"/>
      <c r="E113" s="22"/>
      <c r="F113" s="23"/>
      <c r="G113" s="23"/>
      <c r="H113" s="2"/>
      <c r="I113" s="26" t="s">
        <v>49</v>
      </c>
      <c r="J113" s="22">
        <v>1</v>
      </c>
      <c r="K113" s="22"/>
      <c r="L113" s="22"/>
      <c r="M113" s="22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1:25" ht="12.75" customHeight="1" x14ac:dyDescent="0.2">
      <c r="A114" s="2" t="s">
        <v>20</v>
      </c>
      <c r="B114" s="21" t="s">
        <v>21</v>
      </c>
      <c r="C114" s="22">
        <v>8</v>
      </c>
      <c r="D114" s="22">
        <f t="shared" ref="D114:E114" si="53">$D$3*0.25</f>
        <v>60</v>
      </c>
      <c r="E114" s="22">
        <f t="shared" si="53"/>
        <v>60</v>
      </c>
      <c r="F114" s="23"/>
      <c r="G114" s="23"/>
      <c r="H114" s="2"/>
      <c r="I114" s="26" t="s">
        <v>49</v>
      </c>
      <c r="J114" s="22">
        <v>1</v>
      </c>
      <c r="K114" s="22"/>
      <c r="L114" s="22"/>
      <c r="M114" s="22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spans="1:25" ht="12.75" customHeight="1" x14ac:dyDescent="0.2">
      <c r="A115" s="2"/>
      <c r="B115" s="21"/>
      <c r="C115" s="22">
        <v>5</v>
      </c>
      <c r="D115" s="22">
        <f t="shared" ref="D115:E115" si="54">$D$3*0.4</f>
        <v>96</v>
      </c>
      <c r="E115" s="22">
        <f t="shared" si="54"/>
        <v>96</v>
      </c>
      <c r="F115" s="23"/>
      <c r="G115" s="23"/>
      <c r="H115" s="2"/>
      <c r="I115" s="26" t="s">
        <v>61</v>
      </c>
      <c r="J115" s="22">
        <v>1</v>
      </c>
      <c r="K115" s="22"/>
      <c r="L115" s="22"/>
      <c r="M115" s="22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spans="1:25" ht="12.75" customHeight="1" x14ac:dyDescent="0.2">
      <c r="A116" s="2"/>
      <c r="B116" s="21"/>
      <c r="C116" s="22">
        <v>4</v>
      </c>
      <c r="D116" s="22">
        <f t="shared" ref="D116:E116" si="55">$D$3*0.5</f>
        <v>120</v>
      </c>
      <c r="E116" s="22">
        <f t="shared" si="55"/>
        <v>120</v>
      </c>
      <c r="F116" s="23"/>
      <c r="G116" s="23"/>
      <c r="H116" s="2"/>
      <c r="I116" s="21" t="s">
        <v>46</v>
      </c>
      <c r="J116" s="22"/>
      <c r="K116" s="22"/>
      <c r="L116" s="22"/>
      <c r="M116" s="22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spans="1:25" ht="12.75" customHeight="1" x14ac:dyDescent="0.2">
      <c r="A117" s="2"/>
      <c r="B117" s="21"/>
      <c r="C117" s="24">
        <v>3</v>
      </c>
      <c r="D117" s="22">
        <f t="shared" ref="D117:E117" si="56">$D$3*0.6</f>
        <v>144</v>
      </c>
      <c r="E117" s="22">
        <f t="shared" si="56"/>
        <v>144</v>
      </c>
      <c r="F117" s="23"/>
      <c r="G117" s="23"/>
      <c r="H117" s="2" t="s">
        <v>20</v>
      </c>
      <c r="I117" s="21" t="s">
        <v>21</v>
      </c>
      <c r="J117" s="22">
        <v>8</v>
      </c>
      <c r="K117" s="22">
        <f t="shared" ref="K117:M117" si="57">$D$3*0.25</f>
        <v>60</v>
      </c>
      <c r="L117" s="22">
        <f t="shared" si="57"/>
        <v>60</v>
      </c>
      <c r="M117" s="22">
        <f t="shared" si="57"/>
        <v>60</v>
      </c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spans="1:25" ht="12.75" customHeight="1" x14ac:dyDescent="0.2">
      <c r="A118" s="2"/>
      <c r="B118" s="21"/>
      <c r="C118" s="24">
        <v>3</v>
      </c>
      <c r="D118" s="22">
        <f t="shared" ref="D118:E118" si="58">$D$3*0.6</f>
        <v>144</v>
      </c>
      <c r="E118" s="22">
        <f t="shared" si="58"/>
        <v>144</v>
      </c>
      <c r="F118" s="23"/>
      <c r="G118" s="23"/>
      <c r="H118" s="2"/>
      <c r="I118" s="21"/>
      <c r="J118" s="22">
        <v>5</v>
      </c>
      <c r="K118" s="22">
        <f t="shared" ref="K118:M118" si="59">$D$3*0.4</f>
        <v>96</v>
      </c>
      <c r="L118" s="22">
        <f t="shared" si="59"/>
        <v>96</v>
      </c>
      <c r="M118" s="22">
        <f t="shared" si="59"/>
        <v>96</v>
      </c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spans="1:25" ht="12.75" customHeight="1" x14ac:dyDescent="0.2">
      <c r="A119" s="2"/>
      <c r="B119" s="25"/>
      <c r="C119" s="24">
        <v>3</v>
      </c>
      <c r="D119" s="22">
        <f t="shared" ref="D119:E119" si="60">$D$3*0.6</f>
        <v>144</v>
      </c>
      <c r="E119" s="22">
        <f t="shared" si="60"/>
        <v>144</v>
      </c>
      <c r="F119" s="23"/>
      <c r="G119" s="23"/>
      <c r="H119" s="2"/>
      <c r="I119" s="21"/>
      <c r="J119" s="22">
        <v>4</v>
      </c>
      <c r="K119" s="22">
        <f t="shared" ref="K119:M119" si="61">$D$3*0.5</f>
        <v>120</v>
      </c>
      <c r="L119" s="22">
        <f t="shared" si="61"/>
        <v>120</v>
      </c>
      <c r="M119" s="22">
        <f t="shared" si="61"/>
        <v>120</v>
      </c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spans="1:25" ht="12.75" customHeight="1" x14ac:dyDescent="0.2">
      <c r="A120" s="2" t="s">
        <v>24</v>
      </c>
      <c r="B120" s="10" t="s">
        <v>54</v>
      </c>
      <c r="C120" s="22" t="s">
        <v>29</v>
      </c>
      <c r="D120" s="22"/>
      <c r="E120" s="22"/>
      <c r="F120" s="23"/>
      <c r="G120" s="23"/>
      <c r="H120" s="2"/>
      <c r="I120" s="21"/>
      <c r="J120" s="22">
        <v>3</v>
      </c>
      <c r="K120" s="22">
        <f t="shared" ref="K120:M120" si="62">$D$3*0.65</f>
        <v>156</v>
      </c>
      <c r="L120" s="22">
        <f t="shared" si="62"/>
        <v>156</v>
      </c>
      <c r="M120" s="22">
        <f t="shared" si="62"/>
        <v>156</v>
      </c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spans="1:25" ht="12.75" customHeight="1" x14ac:dyDescent="0.2">
      <c r="A121" s="2"/>
      <c r="B121" s="21"/>
      <c r="C121" s="22" t="s">
        <v>29</v>
      </c>
      <c r="D121" s="22"/>
      <c r="E121" s="22"/>
      <c r="F121" s="23"/>
      <c r="G121" s="23"/>
      <c r="H121" s="2"/>
      <c r="I121" s="21"/>
      <c r="J121" s="22">
        <v>2</v>
      </c>
      <c r="K121" s="22">
        <f t="shared" ref="K121:M121" si="63">$D$3*0.75</f>
        <v>180</v>
      </c>
      <c r="L121" s="22">
        <f t="shared" si="63"/>
        <v>180</v>
      </c>
      <c r="M121" s="22">
        <f t="shared" si="63"/>
        <v>180</v>
      </c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spans="1:25" ht="12.75" customHeight="1" x14ac:dyDescent="0.2">
      <c r="A122" s="2"/>
      <c r="B122" s="21"/>
      <c r="C122" s="22" t="s">
        <v>29</v>
      </c>
      <c r="D122" s="22"/>
      <c r="E122" s="22"/>
      <c r="F122" s="23"/>
      <c r="G122" s="23"/>
      <c r="H122" s="2"/>
      <c r="I122" s="26" t="s">
        <v>60</v>
      </c>
      <c r="J122" s="22">
        <v>1</v>
      </c>
      <c r="K122" s="22"/>
      <c r="L122" s="22"/>
      <c r="M122" s="3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5" ht="12.75" customHeight="1" x14ac:dyDescent="0.2">
      <c r="A123" s="2" t="s">
        <v>27</v>
      </c>
      <c r="B123" s="10" t="s">
        <v>54</v>
      </c>
      <c r="C123" s="22" t="s">
        <v>29</v>
      </c>
      <c r="D123" s="22"/>
      <c r="E123" s="22"/>
      <c r="F123" s="23"/>
      <c r="G123" s="23"/>
      <c r="H123" s="2"/>
      <c r="I123" s="26" t="s">
        <v>49</v>
      </c>
      <c r="J123" s="22">
        <v>1</v>
      </c>
      <c r="K123" s="22"/>
      <c r="L123" s="22"/>
      <c r="M123" s="3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spans="1:25" ht="12.75" customHeight="1" x14ac:dyDescent="0.2">
      <c r="A124" s="2"/>
      <c r="B124" s="21"/>
      <c r="C124" s="22" t="s">
        <v>29</v>
      </c>
      <c r="D124" s="22"/>
      <c r="E124" s="22"/>
      <c r="F124" s="23"/>
      <c r="G124" s="23"/>
      <c r="H124" s="2"/>
      <c r="I124" s="26" t="s">
        <v>49</v>
      </c>
      <c r="J124" s="22">
        <v>1</v>
      </c>
      <c r="K124" s="22"/>
      <c r="L124" s="22"/>
      <c r="M124" s="3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spans="1:25" ht="12.75" customHeight="1" x14ac:dyDescent="0.2">
      <c r="A125" s="2"/>
      <c r="B125" s="21"/>
      <c r="C125" s="22" t="s">
        <v>29</v>
      </c>
      <c r="D125" s="22"/>
      <c r="E125" s="22"/>
      <c r="F125" s="23"/>
      <c r="G125" s="23"/>
      <c r="H125" s="2"/>
      <c r="I125" s="26" t="s">
        <v>61</v>
      </c>
      <c r="J125" s="22">
        <v>1</v>
      </c>
      <c r="K125" s="22"/>
      <c r="L125" s="22"/>
      <c r="M125" s="3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spans="1:25" ht="12.75" customHeight="1" x14ac:dyDescent="0.2">
      <c r="A126" s="1"/>
      <c r="B126" s="20"/>
      <c r="C126" s="23"/>
      <c r="D126" s="23"/>
      <c r="E126" s="23"/>
      <c r="F126" s="23"/>
      <c r="G126" s="23"/>
      <c r="H126" s="2" t="s">
        <v>24</v>
      </c>
      <c r="I126" s="21" t="s">
        <v>4</v>
      </c>
      <c r="J126" s="22">
        <v>1</v>
      </c>
      <c r="K126" s="17" t="s">
        <v>52</v>
      </c>
      <c r="L126" s="17" t="s">
        <v>52</v>
      </c>
      <c r="M126" s="22" t="s">
        <v>26</v>
      </c>
      <c r="N126" s="6" t="s">
        <v>37</v>
      </c>
      <c r="O126" s="11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spans="1:25" ht="12.75" customHeight="1" x14ac:dyDescent="0.2">
      <c r="A127" s="1"/>
      <c r="B127" s="20"/>
      <c r="C127" s="23"/>
      <c r="D127" s="23"/>
      <c r="E127" s="23"/>
      <c r="F127" s="23"/>
      <c r="G127" s="23"/>
      <c r="H127" s="2"/>
      <c r="I127" s="21"/>
      <c r="J127" s="22">
        <v>1</v>
      </c>
      <c r="K127" s="17" t="s">
        <v>52</v>
      </c>
      <c r="L127" s="17" t="s">
        <v>52</v>
      </c>
      <c r="M127" s="22" t="s">
        <v>26</v>
      </c>
      <c r="N127" s="16" t="s">
        <v>50</v>
      </c>
      <c r="O127" s="39" t="s">
        <v>51</v>
      </c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spans="1:25" ht="12.75" customHeight="1" x14ac:dyDescent="0.2">
      <c r="A128" s="1"/>
      <c r="B128" s="27"/>
      <c r="C128" s="23"/>
      <c r="D128" s="23"/>
      <c r="E128" s="23"/>
      <c r="F128" s="23"/>
      <c r="G128" s="23"/>
      <c r="H128" s="2"/>
      <c r="I128" s="21"/>
      <c r="J128" s="22">
        <v>1</v>
      </c>
      <c r="K128" s="17" t="s">
        <v>52</v>
      </c>
      <c r="L128" s="17" t="s">
        <v>52</v>
      </c>
      <c r="M128" s="22" t="s">
        <v>26</v>
      </c>
      <c r="N128" s="18">
        <v>0.7</v>
      </c>
      <c r="O128" s="11">
        <f t="shared" ref="O128:O131" si="64">N128*$E$3</f>
        <v>297.5</v>
      </c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spans="1:25" ht="12.75" customHeight="1" x14ac:dyDescent="0.2">
      <c r="A129" s="1"/>
      <c r="B129" s="1"/>
      <c r="C129" s="1"/>
      <c r="D129" s="1"/>
      <c r="E129" s="23"/>
      <c r="F129" s="23"/>
      <c r="G129" s="23"/>
      <c r="H129" s="2"/>
      <c r="I129" s="21"/>
      <c r="J129" s="22">
        <v>1</v>
      </c>
      <c r="K129" s="17" t="s">
        <v>52</v>
      </c>
      <c r="L129" s="17" t="s">
        <v>52</v>
      </c>
      <c r="M129" s="22" t="s">
        <v>26</v>
      </c>
      <c r="N129" s="18">
        <v>0.75</v>
      </c>
      <c r="O129" s="11">
        <f t="shared" si="64"/>
        <v>318.75</v>
      </c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spans="1:25" ht="12.75" customHeight="1" x14ac:dyDescent="0.2">
      <c r="A130" s="1"/>
      <c r="B130" s="20"/>
      <c r="C130" s="1"/>
      <c r="D130" s="1"/>
      <c r="E130" s="23"/>
      <c r="F130" s="23"/>
      <c r="G130" s="23"/>
      <c r="H130" s="2"/>
      <c r="I130" s="21"/>
      <c r="J130" s="22">
        <v>1</v>
      </c>
      <c r="K130" s="17" t="s">
        <v>52</v>
      </c>
      <c r="L130" s="17" t="s">
        <v>52</v>
      </c>
      <c r="M130" s="22" t="s">
        <v>26</v>
      </c>
      <c r="N130" s="18">
        <v>0.8</v>
      </c>
      <c r="O130" s="11">
        <f t="shared" si="64"/>
        <v>340</v>
      </c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spans="1:25" ht="12.75" customHeight="1" x14ac:dyDescent="0.2">
      <c r="A131" s="1"/>
      <c r="B131" s="20"/>
      <c r="C131" s="23"/>
      <c r="D131" s="23"/>
      <c r="E131" s="23"/>
      <c r="F131" s="23"/>
      <c r="G131" s="23"/>
      <c r="H131" s="2"/>
      <c r="I131" s="26" t="s">
        <v>49</v>
      </c>
      <c r="J131" s="22">
        <v>1</v>
      </c>
      <c r="K131" s="22"/>
      <c r="L131" s="22"/>
      <c r="M131" s="22" t="s">
        <v>26</v>
      </c>
      <c r="N131" s="18">
        <v>0.85</v>
      </c>
      <c r="O131" s="11">
        <f t="shared" si="64"/>
        <v>361.25</v>
      </c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spans="1:25" ht="12.75" customHeight="1" x14ac:dyDescent="0.2">
      <c r="A132" s="1"/>
      <c r="B132" s="20"/>
      <c r="C132" s="23"/>
      <c r="D132" s="23"/>
      <c r="E132" s="23"/>
      <c r="F132" s="23"/>
      <c r="G132" s="23"/>
      <c r="H132" s="2"/>
      <c r="I132" s="26" t="s">
        <v>49</v>
      </c>
      <c r="J132" s="22">
        <v>1</v>
      </c>
      <c r="K132" s="22"/>
      <c r="L132" s="22"/>
      <c r="M132" s="22" t="s">
        <v>26</v>
      </c>
      <c r="N132" s="11"/>
      <c r="O132" s="11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spans="1:25" ht="12.75" customHeight="1" x14ac:dyDescent="0.2">
      <c r="A133" s="1"/>
      <c r="B133" s="20"/>
      <c r="C133" s="23"/>
      <c r="D133" s="23"/>
      <c r="E133" s="23"/>
      <c r="F133" s="23"/>
      <c r="G133" s="23"/>
      <c r="H133" s="2"/>
      <c r="I133" s="26" t="s">
        <v>49</v>
      </c>
      <c r="J133" s="22">
        <v>1</v>
      </c>
      <c r="K133" s="22"/>
      <c r="L133" s="22"/>
      <c r="M133" s="22" t="s">
        <v>26</v>
      </c>
      <c r="N133" s="6" t="s">
        <v>37</v>
      </c>
      <c r="O133" s="11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spans="1:25" ht="12.75" customHeight="1" x14ac:dyDescent="0.2">
      <c r="A134" s="1"/>
      <c r="B134" s="20"/>
      <c r="C134" s="23"/>
      <c r="D134" s="23"/>
      <c r="E134" s="23"/>
      <c r="F134" s="23"/>
      <c r="G134" s="23"/>
      <c r="H134" s="2"/>
      <c r="I134" s="26" t="s">
        <v>49</v>
      </c>
      <c r="J134" s="22">
        <v>1</v>
      </c>
      <c r="K134" s="22"/>
      <c r="L134" s="22"/>
      <c r="M134" s="22" t="s">
        <v>26</v>
      </c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spans="1:25" ht="12.75" customHeight="1" x14ac:dyDescent="0.2">
      <c r="A135" s="1"/>
      <c r="B135" s="20"/>
      <c r="C135" s="23"/>
      <c r="D135" s="23"/>
      <c r="E135" s="23"/>
      <c r="F135" s="23"/>
      <c r="G135" s="23"/>
      <c r="H135" s="2"/>
      <c r="I135" s="26" t="s">
        <v>49</v>
      </c>
      <c r="J135" s="22">
        <v>1</v>
      </c>
      <c r="K135" s="22"/>
      <c r="L135" s="22"/>
      <c r="M135" s="22" t="s">
        <v>26</v>
      </c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spans="1:25" ht="12.75" customHeight="1" x14ac:dyDescent="0.2">
      <c r="A136" s="1"/>
      <c r="B136" s="20"/>
      <c r="C136" s="23"/>
      <c r="D136" s="23"/>
      <c r="E136" s="23"/>
      <c r="F136" s="23"/>
      <c r="G136" s="23"/>
      <c r="H136" s="2" t="s">
        <v>27</v>
      </c>
      <c r="I136" s="10" t="s">
        <v>54</v>
      </c>
      <c r="J136" s="22" t="s">
        <v>29</v>
      </c>
      <c r="K136" s="22"/>
      <c r="L136" s="22"/>
      <c r="M136" s="3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spans="1:25" ht="12.75" customHeight="1" x14ac:dyDescent="0.2">
      <c r="A137" s="1"/>
      <c r="B137" s="27"/>
      <c r="C137" s="23"/>
      <c r="D137" s="23"/>
      <c r="E137" s="23"/>
      <c r="F137" s="23"/>
      <c r="G137" s="23"/>
      <c r="H137" s="2"/>
      <c r="I137" s="21"/>
      <c r="J137" s="22" t="s">
        <v>29</v>
      </c>
      <c r="K137" s="22"/>
      <c r="L137" s="22"/>
      <c r="M137" s="3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spans="1:25" ht="12.75" customHeight="1" x14ac:dyDescent="0.2">
      <c r="A138" s="1"/>
      <c r="B138" s="20"/>
      <c r="C138" s="23"/>
      <c r="D138" s="23"/>
      <c r="E138" s="23"/>
      <c r="F138" s="23"/>
      <c r="G138" s="23"/>
      <c r="H138" s="2"/>
      <c r="I138" s="21"/>
      <c r="J138" s="22" t="s">
        <v>29</v>
      </c>
      <c r="K138" s="22"/>
      <c r="L138" s="22"/>
      <c r="M138" s="3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spans="1:25" ht="12.75" customHeight="1" x14ac:dyDescent="0.2">
      <c r="A139" s="1"/>
      <c r="B139" s="20"/>
      <c r="C139" s="23"/>
      <c r="D139" s="23"/>
      <c r="E139" s="23"/>
      <c r="F139" s="23"/>
      <c r="G139" s="23"/>
      <c r="H139" s="2" t="s">
        <v>30</v>
      </c>
      <c r="I139" s="10" t="s">
        <v>54</v>
      </c>
      <c r="J139" s="22" t="s">
        <v>29</v>
      </c>
      <c r="K139" s="22"/>
      <c r="L139" s="22"/>
      <c r="M139" s="3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spans="1:25" ht="12.75" customHeight="1" x14ac:dyDescent="0.2">
      <c r="A140" s="1"/>
      <c r="B140" s="20"/>
      <c r="C140" s="23"/>
      <c r="D140" s="23"/>
      <c r="E140" s="23"/>
      <c r="F140" s="23"/>
      <c r="G140" s="23"/>
      <c r="H140" s="2"/>
      <c r="I140" s="21"/>
      <c r="J140" s="22" t="s">
        <v>29</v>
      </c>
      <c r="K140" s="22"/>
      <c r="L140" s="22"/>
      <c r="M140" s="3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spans="1:25" ht="12.75" customHeight="1" x14ac:dyDescent="0.2">
      <c r="A141" s="1"/>
      <c r="B141" s="20"/>
      <c r="C141" s="23"/>
      <c r="D141" s="23"/>
      <c r="E141" s="23"/>
      <c r="F141" s="23"/>
      <c r="G141" s="23"/>
      <c r="H141" s="2"/>
      <c r="I141" s="21"/>
      <c r="J141" s="22" t="s">
        <v>29</v>
      </c>
      <c r="K141" s="22"/>
      <c r="L141" s="22"/>
      <c r="M141" s="3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spans="1:25" ht="12.75" customHeight="1" x14ac:dyDescent="0.2">
      <c r="A142" s="1"/>
      <c r="B142" s="20"/>
      <c r="C142" s="23"/>
      <c r="D142" s="23"/>
      <c r="E142" s="23"/>
      <c r="F142" s="23"/>
      <c r="G142" s="23"/>
      <c r="H142" s="1"/>
      <c r="I142" s="27"/>
      <c r="J142" s="23"/>
      <c r="K142" s="23"/>
      <c r="L142" s="23"/>
      <c r="M142" s="23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ht="12.75" customHeight="1" x14ac:dyDescent="0.2">
      <c r="A143" s="1"/>
      <c r="B143" s="20"/>
      <c r="C143" s="23"/>
      <c r="D143" s="23"/>
      <c r="E143" s="23"/>
      <c r="F143" s="23"/>
      <c r="G143" s="23"/>
      <c r="H143" s="1"/>
      <c r="I143" s="27"/>
      <c r="J143" s="23"/>
      <c r="K143" s="23"/>
      <c r="L143" s="23"/>
      <c r="M143" s="23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spans="1:25" ht="12.75" customHeight="1" x14ac:dyDescent="0.2">
      <c r="A144" s="1"/>
      <c r="B144" s="27"/>
      <c r="C144" s="23"/>
      <c r="D144" s="23"/>
      <c r="E144" s="23"/>
      <c r="F144" s="23"/>
      <c r="G144" s="23"/>
      <c r="H144" s="1"/>
      <c r="I144" s="27"/>
      <c r="J144" s="23"/>
      <c r="K144" s="23"/>
      <c r="L144" s="23"/>
      <c r="M144" s="23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spans="1:25" ht="12.75" customHeight="1" x14ac:dyDescent="0.2">
      <c r="A145" s="1"/>
      <c r="B145" s="20"/>
      <c r="C145" s="23"/>
      <c r="D145" s="23"/>
      <c r="E145" s="23"/>
      <c r="F145" s="23"/>
      <c r="G145" s="23"/>
      <c r="H145" s="1"/>
      <c r="I145" s="27"/>
      <c r="J145" s="23"/>
      <c r="K145" s="23"/>
      <c r="L145" s="23"/>
      <c r="M145" s="23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spans="1:25" ht="12.75" customHeight="1" x14ac:dyDescent="0.2">
      <c r="A146" s="1"/>
      <c r="B146" s="20"/>
      <c r="C146" s="23"/>
      <c r="D146" s="23"/>
      <c r="E146" s="23"/>
      <c r="F146" s="23"/>
      <c r="G146" s="23"/>
      <c r="H146" s="1"/>
      <c r="I146" s="20"/>
      <c r="J146" s="23"/>
      <c r="K146" s="23"/>
      <c r="L146" s="23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spans="1:25" ht="12.75" customHeight="1" x14ac:dyDescent="0.2">
      <c r="A147" s="1"/>
      <c r="B147" s="20"/>
      <c r="C147" s="23"/>
      <c r="D147" s="23"/>
      <c r="E147" s="23"/>
      <c r="F147" s="23"/>
      <c r="G147" s="23"/>
      <c r="H147" s="1"/>
      <c r="I147" s="20"/>
      <c r="J147" s="23"/>
      <c r="K147" s="23"/>
      <c r="L147" s="23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spans="1:25" ht="12.75" customHeight="1" x14ac:dyDescent="0.2">
      <c r="A148" s="1"/>
      <c r="B148" s="20"/>
      <c r="C148" s="23"/>
      <c r="D148" s="23"/>
      <c r="E148" s="23"/>
      <c r="F148" s="23"/>
      <c r="G148" s="23"/>
      <c r="H148" s="1"/>
      <c r="I148" s="20"/>
      <c r="J148" s="23"/>
      <c r="K148" s="23"/>
      <c r="L148" s="23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spans="1:25" ht="12.75" customHeight="1" x14ac:dyDescent="0.2">
      <c r="A149" s="1"/>
      <c r="B149" s="20"/>
      <c r="C149" s="23"/>
      <c r="D149" s="23"/>
      <c r="E149" s="23"/>
      <c r="F149" s="23"/>
      <c r="G149" s="23"/>
      <c r="H149" s="1"/>
      <c r="I149" s="20"/>
      <c r="J149" s="23"/>
      <c r="K149" s="23"/>
      <c r="L149" s="23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spans="1:25" ht="12.75" customHeight="1" x14ac:dyDescent="0.2">
      <c r="A150" s="1"/>
      <c r="B150" s="20"/>
      <c r="C150" s="23"/>
      <c r="D150" s="23"/>
      <c r="E150" s="23"/>
      <c r="F150" s="23"/>
      <c r="G150" s="23"/>
      <c r="H150" s="1"/>
      <c r="I150" s="20"/>
      <c r="J150" s="23"/>
      <c r="K150" s="23"/>
      <c r="L150" s="23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spans="1:25" ht="12.75" customHeight="1" x14ac:dyDescent="0.2">
      <c r="A151" s="1"/>
      <c r="B151" s="20"/>
      <c r="C151" s="23"/>
      <c r="D151" s="23"/>
      <c r="E151" s="23"/>
      <c r="F151" s="23"/>
      <c r="G151" s="23"/>
      <c r="H151" s="1"/>
      <c r="I151" s="20"/>
      <c r="J151" s="23"/>
      <c r="K151" s="23"/>
      <c r="L151" s="23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spans="1:25" ht="12.75" customHeight="1" x14ac:dyDescent="0.2">
      <c r="A152" s="1"/>
      <c r="B152" s="20"/>
      <c r="C152" s="23"/>
      <c r="D152" s="23"/>
      <c r="E152" s="23"/>
      <c r="F152" s="23"/>
      <c r="G152" s="23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spans="1:25" ht="12.75" customHeight="1" x14ac:dyDescent="0.2">
      <c r="A153" s="2"/>
      <c r="B153" s="2" t="s">
        <v>66</v>
      </c>
      <c r="C153" s="2"/>
      <c r="D153" s="2" t="s">
        <v>43</v>
      </c>
      <c r="E153" s="1"/>
      <c r="F153" s="1"/>
      <c r="G153" s="1"/>
      <c r="H153" s="2"/>
      <c r="I153" s="2" t="s">
        <v>67</v>
      </c>
      <c r="J153" s="2"/>
      <c r="K153" s="2" t="s">
        <v>42</v>
      </c>
      <c r="L153" s="2" t="s">
        <v>41</v>
      </c>
      <c r="M153" s="2" t="s">
        <v>44</v>
      </c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spans="1:25" ht="12.75" customHeight="1" x14ac:dyDescent="0.2">
      <c r="A154" s="2"/>
      <c r="B154" s="21"/>
      <c r="C154" s="2" t="s">
        <v>11</v>
      </c>
      <c r="D154" s="2" t="s">
        <v>45</v>
      </c>
      <c r="E154" s="1"/>
      <c r="F154" s="1"/>
      <c r="G154" s="1"/>
      <c r="H154" s="2"/>
      <c r="I154" s="21"/>
      <c r="J154" s="2" t="s">
        <v>11</v>
      </c>
      <c r="K154" s="2" t="s">
        <v>45</v>
      </c>
      <c r="L154" s="2" t="s">
        <v>45</v>
      </c>
      <c r="M154" s="2" t="s">
        <v>45</v>
      </c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spans="1:25" ht="12.75" customHeight="1" x14ac:dyDescent="0.2">
      <c r="A155" s="2"/>
      <c r="B155" s="21" t="s">
        <v>46</v>
      </c>
      <c r="C155" s="22"/>
      <c r="D155" s="22"/>
      <c r="E155" s="23"/>
      <c r="F155" s="23"/>
      <c r="G155" s="23"/>
      <c r="H155" s="2"/>
      <c r="I155" s="21" t="s">
        <v>46</v>
      </c>
      <c r="J155" s="22"/>
      <c r="K155" s="22"/>
      <c r="L155" s="22"/>
      <c r="M155" s="22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spans="1:25" ht="12.75" customHeight="1" x14ac:dyDescent="0.2">
      <c r="A156" s="2" t="s">
        <v>14</v>
      </c>
      <c r="B156" s="21" t="s">
        <v>15</v>
      </c>
      <c r="C156" s="22">
        <v>8</v>
      </c>
      <c r="D156" s="22">
        <f>$C$3*0.25</f>
        <v>105</v>
      </c>
      <c r="E156" s="23"/>
      <c r="F156" s="23"/>
      <c r="G156" s="23"/>
      <c r="H156" s="2" t="s">
        <v>14</v>
      </c>
      <c r="I156" s="21" t="s">
        <v>15</v>
      </c>
      <c r="J156" s="22">
        <v>8</v>
      </c>
      <c r="K156" s="22">
        <f t="shared" ref="K156:M156" si="65">$C$3*0.25</f>
        <v>105</v>
      </c>
      <c r="L156" s="22">
        <f t="shared" si="65"/>
        <v>105</v>
      </c>
      <c r="M156" s="22">
        <f t="shared" si="65"/>
        <v>105</v>
      </c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spans="1:25" ht="12.75" customHeight="1" x14ac:dyDescent="0.2">
      <c r="A157" s="2"/>
      <c r="B157" s="21"/>
      <c r="C157" s="22">
        <v>5</v>
      </c>
      <c r="D157" s="22">
        <f>$C$3*0.4</f>
        <v>168</v>
      </c>
      <c r="E157" s="23"/>
      <c r="F157" s="23"/>
      <c r="G157" s="23"/>
      <c r="H157" s="2"/>
      <c r="I157" s="21"/>
      <c r="J157" s="22">
        <v>5</v>
      </c>
      <c r="K157" s="22">
        <f t="shared" ref="K157:M157" si="66">$C$3*0.4</f>
        <v>168</v>
      </c>
      <c r="L157" s="22">
        <f t="shared" si="66"/>
        <v>168</v>
      </c>
      <c r="M157" s="22">
        <f t="shared" si="66"/>
        <v>168</v>
      </c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spans="1:25" ht="12.75" customHeight="1" x14ac:dyDescent="0.2">
      <c r="A158" s="2"/>
      <c r="B158" s="21"/>
      <c r="C158" s="22">
        <v>4</v>
      </c>
      <c r="D158" s="22">
        <f>$C$3*0.5</f>
        <v>210</v>
      </c>
      <c r="E158" s="23"/>
      <c r="F158" s="23"/>
      <c r="G158" s="23"/>
      <c r="H158" s="2"/>
      <c r="I158" s="21"/>
      <c r="J158" s="22">
        <v>4</v>
      </c>
      <c r="K158" s="22">
        <f t="shared" ref="K158:M158" si="67">$C$3*0.5</f>
        <v>210</v>
      </c>
      <c r="L158" s="22">
        <f t="shared" si="67"/>
        <v>210</v>
      </c>
      <c r="M158" s="22">
        <f t="shared" si="67"/>
        <v>210</v>
      </c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spans="1:25" ht="12.75" customHeight="1" x14ac:dyDescent="0.2">
      <c r="A159" s="2"/>
      <c r="B159" s="21"/>
      <c r="C159" s="24">
        <v>3</v>
      </c>
      <c r="D159" s="22">
        <f t="shared" ref="D159:D161" si="68">$C$3*0.6</f>
        <v>252</v>
      </c>
      <c r="E159" s="23"/>
      <c r="F159" s="23"/>
      <c r="G159" s="23"/>
      <c r="H159" s="2"/>
      <c r="I159" s="21"/>
      <c r="J159" s="22">
        <v>3</v>
      </c>
      <c r="K159" s="22">
        <f t="shared" ref="K159:M159" si="69">$C$3*0.65</f>
        <v>273</v>
      </c>
      <c r="L159" s="22">
        <f t="shared" si="69"/>
        <v>273</v>
      </c>
      <c r="M159" s="22">
        <f t="shared" si="69"/>
        <v>273</v>
      </c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spans="1:25" ht="12.75" customHeight="1" x14ac:dyDescent="0.2">
      <c r="A160" s="2"/>
      <c r="B160" s="21"/>
      <c r="C160" s="24">
        <v>3</v>
      </c>
      <c r="D160" s="22">
        <f t="shared" si="68"/>
        <v>252</v>
      </c>
      <c r="E160" s="23"/>
      <c r="F160" s="23"/>
      <c r="G160" s="23"/>
      <c r="H160" s="2"/>
      <c r="I160" s="21"/>
      <c r="J160" s="22">
        <v>2</v>
      </c>
      <c r="K160" s="22">
        <f t="shared" ref="K160:M160" si="70">$C$3*0.75</f>
        <v>315</v>
      </c>
      <c r="L160" s="22">
        <f t="shared" si="70"/>
        <v>315</v>
      </c>
      <c r="M160" s="22">
        <f t="shared" si="70"/>
        <v>315</v>
      </c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spans="1:25" ht="12.75" customHeight="1" x14ac:dyDescent="0.2">
      <c r="A161" s="2"/>
      <c r="B161" s="25"/>
      <c r="C161" s="24">
        <v>3</v>
      </c>
      <c r="D161" s="22">
        <f t="shared" si="68"/>
        <v>252</v>
      </c>
      <c r="E161" s="23"/>
      <c r="F161" s="23"/>
      <c r="G161" s="23"/>
      <c r="H161" s="2"/>
      <c r="I161" s="26" t="s">
        <v>60</v>
      </c>
      <c r="J161" s="22">
        <v>1</v>
      </c>
      <c r="K161" s="22"/>
      <c r="L161" s="22"/>
      <c r="M161" s="22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spans="1:25" ht="12.75" customHeight="1" x14ac:dyDescent="0.2">
      <c r="A162" s="2"/>
      <c r="B162" s="21" t="s">
        <v>46</v>
      </c>
      <c r="C162" s="22"/>
      <c r="D162" s="22"/>
      <c r="E162" s="23"/>
      <c r="F162" s="23"/>
      <c r="G162" s="23"/>
      <c r="H162" s="2"/>
      <c r="I162" s="26" t="s">
        <v>49</v>
      </c>
      <c r="J162" s="22">
        <v>1</v>
      </c>
      <c r="K162" s="22"/>
      <c r="L162" s="22"/>
      <c r="M162" s="22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spans="1:25" ht="12.75" customHeight="1" x14ac:dyDescent="0.2">
      <c r="A163" s="2" t="s">
        <v>20</v>
      </c>
      <c r="B163" s="21" t="s">
        <v>21</v>
      </c>
      <c r="C163" s="22">
        <v>8</v>
      </c>
      <c r="D163" s="22">
        <f>$D$3*0.25</f>
        <v>60</v>
      </c>
      <c r="E163" s="23"/>
      <c r="F163" s="23"/>
      <c r="G163" s="23"/>
      <c r="H163" s="2"/>
      <c r="I163" s="26" t="s">
        <v>49</v>
      </c>
      <c r="J163" s="22">
        <v>1</v>
      </c>
      <c r="K163" s="22"/>
      <c r="L163" s="22"/>
      <c r="M163" s="22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spans="1:25" ht="12.75" customHeight="1" x14ac:dyDescent="0.2">
      <c r="A164" s="2"/>
      <c r="B164" s="21"/>
      <c r="C164" s="22">
        <v>5</v>
      </c>
      <c r="D164" s="22">
        <f>$D$3*0.4</f>
        <v>96</v>
      </c>
      <c r="E164" s="23"/>
      <c r="F164" s="23"/>
      <c r="G164" s="23"/>
      <c r="H164" s="2"/>
      <c r="I164" s="26" t="s">
        <v>61</v>
      </c>
      <c r="J164" s="22">
        <v>1</v>
      </c>
      <c r="K164" s="22"/>
      <c r="L164" s="22"/>
      <c r="M164" s="22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spans="1:25" ht="12.75" customHeight="1" x14ac:dyDescent="0.2">
      <c r="A165" s="2"/>
      <c r="B165" s="21"/>
      <c r="C165" s="22">
        <v>4</v>
      </c>
      <c r="D165" s="22">
        <f>$D$3*0.5</f>
        <v>120</v>
      </c>
      <c r="E165" s="23"/>
      <c r="F165" s="23"/>
      <c r="G165" s="23"/>
      <c r="H165" s="2"/>
      <c r="I165" s="21" t="s">
        <v>46</v>
      </c>
      <c r="J165" s="22"/>
      <c r="K165" s="22"/>
      <c r="L165" s="22"/>
      <c r="M165" s="22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spans="1:25" ht="12.75" customHeight="1" x14ac:dyDescent="0.2">
      <c r="A166" s="2"/>
      <c r="B166" s="21"/>
      <c r="C166" s="24">
        <v>3</v>
      </c>
      <c r="D166" s="22">
        <f t="shared" ref="D166:D168" si="71">$D$3*0.6</f>
        <v>144</v>
      </c>
      <c r="E166" s="23"/>
      <c r="F166" s="23"/>
      <c r="G166" s="23"/>
      <c r="H166" s="2" t="s">
        <v>20</v>
      </c>
      <c r="I166" s="21" t="s">
        <v>21</v>
      </c>
      <c r="J166" s="22">
        <v>8</v>
      </c>
      <c r="K166" s="22">
        <f t="shared" ref="K166:M166" si="72">$D$3*0.25</f>
        <v>60</v>
      </c>
      <c r="L166" s="22">
        <f t="shared" si="72"/>
        <v>60</v>
      </c>
      <c r="M166" s="22">
        <f t="shared" si="72"/>
        <v>60</v>
      </c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spans="1:25" ht="12.75" customHeight="1" x14ac:dyDescent="0.2">
      <c r="A167" s="2"/>
      <c r="B167" s="21"/>
      <c r="C167" s="24">
        <v>3</v>
      </c>
      <c r="D167" s="22">
        <f t="shared" si="71"/>
        <v>144</v>
      </c>
      <c r="E167" s="23"/>
      <c r="F167" s="23"/>
      <c r="G167" s="23"/>
      <c r="H167" s="2"/>
      <c r="I167" s="21"/>
      <c r="J167" s="22">
        <v>5</v>
      </c>
      <c r="K167" s="22">
        <f t="shared" ref="K167:M167" si="73">$D$3*0.4</f>
        <v>96</v>
      </c>
      <c r="L167" s="22">
        <f t="shared" si="73"/>
        <v>96</v>
      </c>
      <c r="M167" s="22">
        <f t="shared" si="73"/>
        <v>96</v>
      </c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spans="1:25" ht="12.75" customHeight="1" x14ac:dyDescent="0.2">
      <c r="A168" s="2"/>
      <c r="B168" s="25"/>
      <c r="C168" s="24">
        <v>3</v>
      </c>
      <c r="D168" s="22">
        <f t="shared" si="71"/>
        <v>144</v>
      </c>
      <c r="E168" s="23"/>
      <c r="F168" s="23"/>
      <c r="G168" s="23"/>
      <c r="H168" s="2"/>
      <c r="I168" s="21"/>
      <c r="J168" s="22">
        <v>4</v>
      </c>
      <c r="K168" s="22">
        <f t="shared" ref="K168:M168" si="74">$D$3*0.5</f>
        <v>120</v>
      </c>
      <c r="L168" s="22">
        <f t="shared" si="74"/>
        <v>120</v>
      </c>
      <c r="M168" s="22">
        <f t="shared" si="74"/>
        <v>120</v>
      </c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spans="1:25" ht="12.75" customHeight="1" x14ac:dyDescent="0.2">
      <c r="A169" s="2" t="s">
        <v>24</v>
      </c>
      <c r="B169" s="10" t="s">
        <v>54</v>
      </c>
      <c r="C169" s="22" t="s">
        <v>29</v>
      </c>
      <c r="D169" s="22"/>
      <c r="E169" s="23"/>
      <c r="F169" s="23"/>
      <c r="G169" s="23"/>
      <c r="H169" s="2"/>
      <c r="I169" s="21"/>
      <c r="J169" s="22">
        <v>3</v>
      </c>
      <c r="K169" s="22">
        <f t="shared" ref="K169:M169" si="75">$D$3*0.65</f>
        <v>156</v>
      </c>
      <c r="L169" s="22">
        <f t="shared" si="75"/>
        <v>156</v>
      </c>
      <c r="M169" s="22">
        <f t="shared" si="75"/>
        <v>156</v>
      </c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spans="1:25" ht="12.75" customHeight="1" x14ac:dyDescent="0.2">
      <c r="A170" s="2"/>
      <c r="B170" s="21"/>
      <c r="C170" s="22" t="s">
        <v>29</v>
      </c>
      <c r="D170" s="22"/>
      <c r="E170" s="23"/>
      <c r="F170" s="23"/>
      <c r="G170" s="23"/>
      <c r="H170" s="2"/>
      <c r="I170" s="21"/>
      <c r="J170" s="22">
        <v>2</v>
      </c>
      <c r="K170" s="22">
        <f t="shared" ref="K170:M170" si="76">$D$3*0.75</f>
        <v>180</v>
      </c>
      <c r="L170" s="22">
        <f t="shared" si="76"/>
        <v>180</v>
      </c>
      <c r="M170" s="22">
        <f t="shared" si="76"/>
        <v>180</v>
      </c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spans="1:25" ht="12.75" customHeight="1" x14ac:dyDescent="0.2">
      <c r="A171" s="2"/>
      <c r="B171" s="21"/>
      <c r="C171" s="22" t="s">
        <v>29</v>
      </c>
      <c r="D171" s="22"/>
      <c r="E171" s="23"/>
      <c r="F171" s="23"/>
      <c r="G171" s="23"/>
      <c r="H171" s="2"/>
      <c r="I171" s="26" t="s">
        <v>60</v>
      </c>
      <c r="J171" s="22">
        <v>1</v>
      </c>
      <c r="K171" s="22"/>
      <c r="L171" s="22"/>
      <c r="M171" s="3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spans="1:25" ht="12.75" customHeight="1" x14ac:dyDescent="0.2">
      <c r="A172" s="2" t="s">
        <v>27</v>
      </c>
      <c r="B172" s="10" t="s">
        <v>54</v>
      </c>
      <c r="C172" s="22" t="s">
        <v>29</v>
      </c>
      <c r="D172" s="22"/>
      <c r="E172" s="23"/>
      <c r="F172" s="23"/>
      <c r="G172" s="23"/>
      <c r="H172" s="2"/>
      <c r="I172" s="26" t="s">
        <v>49</v>
      </c>
      <c r="J172" s="22">
        <v>1</v>
      </c>
      <c r="K172" s="22"/>
      <c r="L172" s="22"/>
      <c r="M172" s="3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spans="1:25" ht="12.75" customHeight="1" x14ac:dyDescent="0.2">
      <c r="A173" s="2"/>
      <c r="B173" s="21"/>
      <c r="C173" s="22" t="s">
        <v>29</v>
      </c>
      <c r="D173" s="22"/>
      <c r="E173" s="23"/>
      <c r="F173" s="23"/>
      <c r="G173" s="23"/>
      <c r="H173" s="2"/>
      <c r="I173" s="26" t="s">
        <v>49</v>
      </c>
      <c r="J173" s="22">
        <v>1</v>
      </c>
      <c r="K173" s="22"/>
      <c r="L173" s="22"/>
      <c r="M173" s="3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spans="1:25" ht="12.75" customHeight="1" x14ac:dyDescent="0.2">
      <c r="A174" s="2"/>
      <c r="B174" s="21"/>
      <c r="C174" s="22" t="s">
        <v>29</v>
      </c>
      <c r="D174" s="22"/>
      <c r="E174" s="23"/>
      <c r="F174" s="23"/>
      <c r="G174" s="23"/>
      <c r="H174" s="2"/>
      <c r="I174" s="26" t="s">
        <v>61</v>
      </c>
      <c r="J174" s="22">
        <v>1</v>
      </c>
      <c r="K174" s="22"/>
      <c r="L174" s="22"/>
      <c r="M174" s="3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spans="1:25" ht="12.75" customHeight="1" x14ac:dyDescent="0.2">
      <c r="A175" s="1"/>
      <c r="B175" s="20"/>
      <c r="C175" s="23"/>
      <c r="D175" s="23"/>
      <c r="E175" s="23"/>
      <c r="F175" s="23"/>
      <c r="G175" s="23"/>
      <c r="H175" s="2" t="s">
        <v>24</v>
      </c>
      <c r="I175" s="21" t="s">
        <v>4</v>
      </c>
      <c r="J175" s="22">
        <v>1</v>
      </c>
      <c r="K175" s="17" t="s">
        <v>52</v>
      </c>
      <c r="L175" s="17" t="s">
        <v>52</v>
      </c>
      <c r="M175" s="22" t="s">
        <v>26</v>
      </c>
      <c r="N175" s="6" t="s">
        <v>37</v>
      </c>
      <c r="O175" s="11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spans="1:25" ht="12.75" customHeight="1" x14ac:dyDescent="0.2">
      <c r="A176" s="1"/>
      <c r="B176" s="20"/>
      <c r="C176" s="23"/>
      <c r="D176" s="23"/>
      <c r="E176" s="23"/>
      <c r="F176" s="23"/>
      <c r="G176" s="23"/>
      <c r="H176" s="2"/>
      <c r="I176" s="21"/>
      <c r="J176" s="22">
        <v>1</v>
      </c>
      <c r="K176" s="17" t="s">
        <v>52</v>
      </c>
      <c r="L176" s="17" t="s">
        <v>52</v>
      </c>
      <c r="M176" s="22" t="s">
        <v>26</v>
      </c>
      <c r="N176" s="16" t="s">
        <v>50</v>
      </c>
      <c r="O176" s="39" t="s">
        <v>51</v>
      </c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5" ht="12.75" customHeight="1" x14ac:dyDescent="0.2">
      <c r="A177" s="2"/>
      <c r="B177" s="25"/>
      <c r="C177" s="22"/>
      <c r="D177" s="22"/>
      <c r="E177" s="23"/>
      <c r="F177" s="23"/>
      <c r="G177" s="23"/>
      <c r="H177" s="2"/>
      <c r="I177" s="21"/>
      <c r="J177" s="22">
        <v>1</v>
      </c>
      <c r="K177" s="17" t="s">
        <v>52</v>
      </c>
      <c r="L177" s="17" t="s">
        <v>52</v>
      </c>
      <c r="M177" s="22" t="s">
        <v>26</v>
      </c>
      <c r="N177" s="18">
        <v>0.7</v>
      </c>
      <c r="O177" s="11">
        <f t="shared" ref="O177:O180" si="77">N177*$E$3</f>
        <v>297.5</v>
      </c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spans="1:25" ht="12.75" customHeight="1" x14ac:dyDescent="0.2">
      <c r="A178" s="2"/>
      <c r="B178" s="2" t="s">
        <v>74</v>
      </c>
      <c r="C178" s="2"/>
      <c r="D178" s="2" t="s">
        <v>40</v>
      </c>
      <c r="E178" s="23"/>
      <c r="F178" s="23"/>
      <c r="G178" s="23"/>
      <c r="H178" s="2"/>
      <c r="I178" s="21"/>
      <c r="J178" s="22">
        <v>1</v>
      </c>
      <c r="K178" s="17" t="s">
        <v>52</v>
      </c>
      <c r="L178" s="17" t="s">
        <v>52</v>
      </c>
      <c r="M178" s="22" t="s">
        <v>26</v>
      </c>
      <c r="N178" s="18">
        <v>0.75</v>
      </c>
      <c r="O178" s="11">
        <f t="shared" si="77"/>
        <v>318.75</v>
      </c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spans="1:25" ht="12.75" customHeight="1" x14ac:dyDescent="0.2">
      <c r="A179" s="2"/>
      <c r="B179" s="21"/>
      <c r="C179" s="2" t="s">
        <v>11</v>
      </c>
      <c r="D179" s="2" t="s">
        <v>45</v>
      </c>
      <c r="E179" s="23"/>
      <c r="F179" s="23"/>
      <c r="G179" s="23"/>
      <c r="H179" s="2"/>
      <c r="I179" s="21"/>
      <c r="J179" s="22">
        <v>1</v>
      </c>
      <c r="K179" s="17" t="s">
        <v>52</v>
      </c>
      <c r="L179" s="17" t="s">
        <v>52</v>
      </c>
      <c r="M179" s="22" t="s">
        <v>26</v>
      </c>
      <c r="N179" s="18">
        <v>0.8</v>
      </c>
      <c r="O179" s="11">
        <f t="shared" si="77"/>
        <v>340</v>
      </c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spans="1:25" ht="12.75" customHeight="1" x14ac:dyDescent="0.2">
      <c r="A180" s="2"/>
      <c r="B180" s="21" t="s">
        <v>46</v>
      </c>
      <c r="C180" s="22"/>
      <c r="D180" s="22"/>
      <c r="E180" s="23"/>
      <c r="F180" s="23"/>
      <c r="G180" s="23"/>
      <c r="H180" s="2"/>
      <c r="I180" s="26" t="s">
        <v>49</v>
      </c>
      <c r="J180" s="22">
        <v>1</v>
      </c>
      <c r="K180" s="22"/>
      <c r="L180" s="22"/>
      <c r="M180" s="22" t="s">
        <v>26</v>
      </c>
      <c r="N180" s="18">
        <v>0.85</v>
      </c>
      <c r="O180" s="11">
        <f t="shared" si="77"/>
        <v>361.25</v>
      </c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spans="1:25" ht="12.75" customHeight="1" x14ac:dyDescent="0.2">
      <c r="A181" s="2" t="s">
        <v>14</v>
      </c>
      <c r="B181" s="21" t="s">
        <v>15</v>
      </c>
      <c r="C181" s="22">
        <v>8</v>
      </c>
      <c r="D181" s="22">
        <f>$C$3*0.25</f>
        <v>105</v>
      </c>
      <c r="E181" s="23"/>
      <c r="F181" s="23"/>
      <c r="G181" s="23"/>
      <c r="H181" s="2"/>
      <c r="I181" s="26" t="s">
        <v>49</v>
      </c>
      <c r="J181" s="22">
        <v>1</v>
      </c>
      <c r="K181" s="22"/>
      <c r="L181" s="22"/>
      <c r="M181" s="22" t="s">
        <v>26</v>
      </c>
      <c r="N181" s="11"/>
      <c r="O181" s="11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spans="1:25" ht="12.75" customHeight="1" x14ac:dyDescent="0.2">
      <c r="A182" s="2"/>
      <c r="B182" s="21"/>
      <c r="C182" s="22">
        <v>5</v>
      </c>
      <c r="D182" s="22">
        <f>$C$3*0.4</f>
        <v>168</v>
      </c>
      <c r="E182" s="23"/>
      <c r="F182" s="23"/>
      <c r="G182" s="23"/>
      <c r="H182" s="2"/>
      <c r="I182" s="26" t="s">
        <v>49</v>
      </c>
      <c r="J182" s="22">
        <v>1</v>
      </c>
      <c r="K182" s="22"/>
      <c r="L182" s="22"/>
      <c r="M182" s="22" t="s">
        <v>26</v>
      </c>
      <c r="N182" s="6" t="s">
        <v>37</v>
      </c>
      <c r="O182" s="11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spans="1:25" ht="12.75" customHeight="1" x14ac:dyDescent="0.2">
      <c r="A183" s="2"/>
      <c r="B183" s="21"/>
      <c r="C183" s="22">
        <v>4</v>
      </c>
      <c r="D183" s="22">
        <f>$C$3*0.5</f>
        <v>210</v>
      </c>
      <c r="E183" s="23"/>
      <c r="F183" s="23"/>
      <c r="G183" s="23"/>
      <c r="H183" s="2"/>
      <c r="I183" s="26" t="s">
        <v>49</v>
      </c>
      <c r="J183" s="22">
        <v>1</v>
      </c>
      <c r="K183" s="22"/>
      <c r="L183" s="22"/>
      <c r="M183" s="22" t="s">
        <v>26</v>
      </c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spans="1:25" ht="12.75" customHeight="1" x14ac:dyDescent="0.2">
      <c r="A184" s="2"/>
      <c r="B184" s="21"/>
      <c r="C184" s="22">
        <v>3</v>
      </c>
      <c r="D184" s="22">
        <f>$C$3*0.65</f>
        <v>273</v>
      </c>
      <c r="E184" s="23"/>
      <c r="F184" s="23"/>
      <c r="G184" s="23"/>
      <c r="H184" s="2"/>
      <c r="I184" s="26" t="s">
        <v>49</v>
      </c>
      <c r="J184" s="22">
        <v>1</v>
      </c>
      <c r="K184" s="22"/>
      <c r="L184" s="22"/>
      <c r="M184" s="22" t="s">
        <v>26</v>
      </c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spans="1:25" ht="12.75" customHeight="1" x14ac:dyDescent="0.2">
      <c r="A185" s="2"/>
      <c r="B185" s="21"/>
      <c r="C185" s="24">
        <v>2</v>
      </c>
      <c r="D185" s="22">
        <f t="shared" ref="D185:D187" si="78">$C$3*0.8</f>
        <v>336</v>
      </c>
      <c r="E185" s="23"/>
      <c r="F185" s="23"/>
      <c r="G185" s="23"/>
      <c r="H185" s="2" t="s">
        <v>27</v>
      </c>
      <c r="I185" s="10" t="s">
        <v>54</v>
      </c>
      <c r="J185" s="22" t="s">
        <v>29</v>
      </c>
      <c r="K185" s="22"/>
      <c r="L185" s="22"/>
      <c r="M185" s="3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spans="1:25" ht="12.75" customHeight="1" x14ac:dyDescent="0.2">
      <c r="A186" s="2"/>
      <c r="B186" s="21"/>
      <c r="C186" s="24">
        <v>2</v>
      </c>
      <c r="D186" s="22">
        <f t="shared" si="78"/>
        <v>336</v>
      </c>
      <c r="E186" s="23"/>
      <c r="F186" s="23"/>
      <c r="G186" s="23"/>
      <c r="H186" s="2"/>
      <c r="I186" s="21"/>
      <c r="J186" s="22" t="s">
        <v>29</v>
      </c>
      <c r="K186" s="22"/>
      <c r="L186" s="22"/>
      <c r="M186" s="3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spans="1:25" ht="12.75" customHeight="1" x14ac:dyDescent="0.2">
      <c r="A187" s="2"/>
      <c r="B187" s="25"/>
      <c r="C187" s="24">
        <v>2</v>
      </c>
      <c r="D187" s="22">
        <f t="shared" si="78"/>
        <v>336</v>
      </c>
      <c r="E187" s="23"/>
      <c r="F187" s="23"/>
      <c r="G187" s="23"/>
      <c r="H187" s="2"/>
      <c r="I187" s="21"/>
      <c r="J187" s="22" t="s">
        <v>29</v>
      </c>
      <c r="K187" s="22"/>
      <c r="L187" s="22"/>
      <c r="M187" s="3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spans="1:25" ht="12.75" customHeight="1" x14ac:dyDescent="0.2">
      <c r="A188" s="2"/>
      <c r="B188" s="21" t="s">
        <v>46</v>
      </c>
      <c r="C188" s="22"/>
      <c r="D188" s="22"/>
      <c r="E188" s="23"/>
      <c r="F188" s="23"/>
      <c r="G188" s="23"/>
      <c r="H188" s="2" t="s">
        <v>30</v>
      </c>
      <c r="I188" s="10" t="s">
        <v>54</v>
      </c>
      <c r="J188" s="22" t="s">
        <v>29</v>
      </c>
      <c r="K188" s="22"/>
      <c r="L188" s="22"/>
      <c r="M188" s="3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spans="1:25" ht="12.75" customHeight="1" x14ac:dyDescent="0.2">
      <c r="A189" s="2" t="s">
        <v>20</v>
      </c>
      <c r="B189" s="21" t="s">
        <v>21</v>
      </c>
      <c r="C189" s="22">
        <v>8</v>
      </c>
      <c r="D189" s="22">
        <f>$D$3*0.25</f>
        <v>60</v>
      </c>
      <c r="E189" s="23"/>
      <c r="F189" s="23"/>
      <c r="G189" s="23"/>
      <c r="H189" s="2"/>
      <c r="I189" s="21"/>
      <c r="J189" s="22" t="s">
        <v>29</v>
      </c>
      <c r="K189" s="22"/>
      <c r="L189" s="22"/>
      <c r="M189" s="3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spans="1:25" ht="12.75" customHeight="1" x14ac:dyDescent="0.2">
      <c r="A190" s="2"/>
      <c r="B190" s="21"/>
      <c r="C190" s="22">
        <v>5</v>
      </c>
      <c r="D190" s="22">
        <f>$D$3*0.4</f>
        <v>96</v>
      </c>
      <c r="E190" s="23"/>
      <c r="F190" s="23"/>
      <c r="G190" s="23"/>
      <c r="H190" s="2"/>
      <c r="I190" s="21"/>
      <c r="J190" s="22" t="s">
        <v>29</v>
      </c>
      <c r="K190" s="22"/>
      <c r="L190" s="22"/>
      <c r="M190" s="3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spans="1:25" ht="12.75" customHeight="1" x14ac:dyDescent="0.2">
      <c r="A191" s="2"/>
      <c r="B191" s="21"/>
      <c r="C191" s="22">
        <v>4</v>
      </c>
      <c r="D191" s="22">
        <f>$D$3*0.5</f>
        <v>120</v>
      </c>
      <c r="E191" s="23"/>
      <c r="F191" s="23"/>
      <c r="G191" s="23"/>
      <c r="H191" s="1"/>
      <c r="I191" s="27"/>
      <c r="J191" s="23"/>
      <c r="K191" s="23"/>
      <c r="L191" s="23"/>
      <c r="M191" s="23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spans="1:25" ht="12.75" customHeight="1" x14ac:dyDescent="0.2">
      <c r="A192" s="2"/>
      <c r="B192" s="21"/>
      <c r="C192" s="22">
        <v>3</v>
      </c>
      <c r="D192" s="22">
        <f>$D$3*0.65</f>
        <v>156</v>
      </c>
      <c r="E192" s="23"/>
      <c r="F192" s="23"/>
      <c r="G192" s="23"/>
      <c r="H192" s="1"/>
      <c r="I192" s="27"/>
      <c r="J192" s="23"/>
      <c r="K192" s="23"/>
      <c r="L192" s="23"/>
      <c r="M192" s="23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spans="1:25" ht="12.75" customHeight="1" x14ac:dyDescent="0.2">
      <c r="A193" s="2"/>
      <c r="B193" s="21"/>
      <c r="C193" s="24">
        <v>2</v>
      </c>
      <c r="D193" s="22">
        <f t="shared" ref="D193:D195" si="79">$D$3*0.8</f>
        <v>192</v>
      </c>
      <c r="E193" s="23"/>
      <c r="F193" s="23"/>
      <c r="G193" s="23"/>
      <c r="H193" s="1"/>
      <c r="I193" s="27"/>
      <c r="J193" s="23"/>
      <c r="K193" s="23"/>
      <c r="L193" s="23"/>
      <c r="M193" s="23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spans="1:25" ht="12.75" customHeight="1" x14ac:dyDescent="0.2">
      <c r="A194" s="2"/>
      <c r="B194" s="21"/>
      <c r="C194" s="24">
        <v>2</v>
      </c>
      <c r="D194" s="22">
        <f t="shared" si="79"/>
        <v>192</v>
      </c>
      <c r="E194" s="23"/>
      <c r="F194" s="23"/>
      <c r="G194" s="23"/>
      <c r="H194" s="1"/>
      <c r="I194" s="27"/>
      <c r="J194" s="23"/>
      <c r="K194" s="23"/>
      <c r="L194" s="23"/>
      <c r="M194" s="23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spans="1:25" ht="12.75" customHeight="1" x14ac:dyDescent="0.2">
      <c r="A195" s="2"/>
      <c r="B195" s="25"/>
      <c r="C195" s="24">
        <v>2</v>
      </c>
      <c r="D195" s="22">
        <f t="shared" si="79"/>
        <v>192</v>
      </c>
      <c r="E195" s="23"/>
      <c r="F195" s="23"/>
      <c r="G195" s="23"/>
      <c r="H195" s="1"/>
      <c r="I195" s="20"/>
      <c r="J195" s="23"/>
      <c r="K195" s="23"/>
      <c r="L195" s="23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spans="1:25" ht="12.75" customHeight="1" x14ac:dyDescent="0.2">
      <c r="A196" s="2" t="s">
        <v>24</v>
      </c>
      <c r="B196" s="10" t="s">
        <v>54</v>
      </c>
      <c r="C196" s="22" t="s">
        <v>29</v>
      </c>
      <c r="D196" s="22"/>
      <c r="E196" s="23"/>
      <c r="F196" s="23"/>
      <c r="G196" s="23"/>
      <c r="H196" s="1"/>
      <c r="I196" s="20"/>
      <c r="J196" s="23"/>
      <c r="K196" s="23"/>
      <c r="L196" s="23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spans="1:25" ht="12.75" customHeight="1" x14ac:dyDescent="0.2">
      <c r="A197" s="2"/>
      <c r="B197" s="21"/>
      <c r="C197" s="22" t="s">
        <v>29</v>
      </c>
      <c r="D197" s="22"/>
      <c r="E197" s="23"/>
      <c r="F197" s="23"/>
      <c r="G197" s="23"/>
      <c r="H197" s="1"/>
      <c r="I197" s="20"/>
      <c r="J197" s="23"/>
      <c r="K197" s="23"/>
      <c r="L197" s="23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spans="1:25" ht="12.75" customHeight="1" x14ac:dyDescent="0.2">
      <c r="A198" s="2"/>
      <c r="B198" s="21"/>
      <c r="C198" s="22" t="s">
        <v>29</v>
      </c>
      <c r="D198" s="22"/>
      <c r="E198" s="23"/>
      <c r="F198" s="23"/>
      <c r="G198" s="23"/>
      <c r="H198" s="1"/>
      <c r="I198" s="20"/>
      <c r="J198" s="23"/>
      <c r="K198" s="23"/>
      <c r="L198" s="23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spans="1:25" ht="12.75" customHeight="1" x14ac:dyDescent="0.2">
      <c r="A199" s="2" t="s">
        <v>27</v>
      </c>
      <c r="B199" s="10" t="s">
        <v>54</v>
      </c>
      <c r="C199" s="22" t="s">
        <v>29</v>
      </c>
      <c r="D199" s="22"/>
      <c r="E199" s="23"/>
      <c r="F199" s="23"/>
      <c r="G199" s="23"/>
      <c r="H199" s="1"/>
      <c r="I199" s="20"/>
      <c r="J199" s="23"/>
      <c r="K199" s="23"/>
      <c r="L199" s="23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spans="1:25" ht="12.75" customHeight="1" x14ac:dyDescent="0.2">
      <c r="A200" s="2"/>
      <c r="B200" s="21"/>
      <c r="C200" s="22" t="s">
        <v>29</v>
      </c>
      <c r="D200" s="22"/>
      <c r="E200" s="23"/>
      <c r="F200" s="23"/>
      <c r="G200" s="23"/>
      <c r="H200" s="1"/>
      <c r="I200" s="20"/>
      <c r="J200" s="23"/>
      <c r="K200" s="23"/>
      <c r="L200" s="23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spans="1:25" ht="12.75" customHeight="1" x14ac:dyDescent="0.2">
      <c r="A201" s="2"/>
      <c r="B201" s="21"/>
      <c r="C201" s="22" t="s">
        <v>29</v>
      </c>
      <c r="D201" s="22"/>
      <c r="E201" s="23"/>
      <c r="F201" s="23"/>
      <c r="G201" s="23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spans="1:25" ht="12.75" customHeight="1" x14ac:dyDescent="0.2">
      <c r="A202" s="2"/>
      <c r="B202" s="2" t="s">
        <v>75</v>
      </c>
      <c r="C202" s="2"/>
      <c r="D202" s="2" t="s">
        <v>43</v>
      </c>
      <c r="E202" s="1"/>
      <c r="F202" s="1"/>
      <c r="G202" s="1"/>
      <c r="H202" s="2"/>
      <c r="I202" s="2" t="s">
        <v>76</v>
      </c>
      <c r="J202" s="2"/>
      <c r="K202" s="2" t="s">
        <v>40</v>
      </c>
      <c r="L202" s="2" t="s">
        <v>42</v>
      </c>
      <c r="M202" s="2" t="s">
        <v>41</v>
      </c>
      <c r="N202" s="2" t="s">
        <v>44</v>
      </c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spans="1:25" ht="12.75" customHeight="1" x14ac:dyDescent="0.2">
      <c r="A203" s="2"/>
      <c r="B203" s="21"/>
      <c r="C203" s="2" t="s">
        <v>11</v>
      </c>
      <c r="D203" s="2" t="s">
        <v>45</v>
      </c>
      <c r="E203" s="1"/>
      <c r="F203" s="1"/>
      <c r="G203" s="1"/>
      <c r="H203" s="2"/>
      <c r="I203" s="21"/>
      <c r="J203" s="2" t="s">
        <v>11</v>
      </c>
      <c r="K203" s="2" t="s">
        <v>45</v>
      </c>
      <c r="L203" s="2" t="s">
        <v>45</v>
      </c>
      <c r="M203" s="2" t="s">
        <v>45</v>
      </c>
      <c r="N203" s="2" t="s">
        <v>45</v>
      </c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spans="1:25" ht="12.75" customHeight="1" x14ac:dyDescent="0.2">
      <c r="A204" s="2"/>
      <c r="B204" s="21" t="s">
        <v>46</v>
      </c>
      <c r="C204" s="22"/>
      <c r="D204" s="22"/>
      <c r="E204" s="23"/>
      <c r="F204" s="23"/>
      <c r="G204" s="23"/>
      <c r="H204" s="2"/>
      <c r="I204" s="21" t="s">
        <v>46</v>
      </c>
      <c r="J204" s="22"/>
      <c r="K204" s="22"/>
      <c r="L204" s="22"/>
      <c r="M204" s="22"/>
      <c r="N204" s="22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spans="1:25" ht="12.75" customHeight="1" x14ac:dyDescent="0.2">
      <c r="A205" s="2" t="s">
        <v>14</v>
      </c>
      <c r="B205" s="21" t="s">
        <v>15</v>
      </c>
      <c r="C205" s="22">
        <v>8</v>
      </c>
      <c r="D205" s="22">
        <f>$C$3*0.25</f>
        <v>105</v>
      </c>
      <c r="E205" s="23"/>
      <c r="F205" s="23"/>
      <c r="G205" s="23"/>
      <c r="H205" s="2" t="s">
        <v>14</v>
      </c>
      <c r="I205" s="21" t="s">
        <v>15</v>
      </c>
      <c r="J205" s="22">
        <v>8</v>
      </c>
      <c r="K205" s="22">
        <f t="shared" ref="K205:N205" si="80">$C$3*0.25</f>
        <v>105</v>
      </c>
      <c r="L205" s="22">
        <f t="shared" si="80"/>
        <v>105</v>
      </c>
      <c r="M205" s="22">
        <f t="shared" si="80"/>
        <v>105</v>
      </c>
      <c r="N205" s="22">
        <f t="shared" si="80"/>
        <v>105</v>
      </c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spans="1:25" ht="12.75" customHeight="1" x14ac:dyDescent="0.2">
      <c r="A206" s="2"/>
      <c r="B206" s="21"/>
      <c r="C206" s="22">
        <v>5</v>
      </c>
      <c r="D206" s="22">
        <f>$C$3*0.4</f>
        <v>168</v>
      </c>
      <c r="E206" s="23"/>
      <c r="F206" s="23"/>
      <c r="G206" s="23"/>
      <c r="H206" s="2"/>
      <c r="I206" s="21"/>
      <c r="J206" s="22">
        <v>5</v>
      </c>
      <c r="K206" s="22">
        <f t="shared" ref="K206:N206" si="81">$C$3*0.4</f>
        <v>168</v>
      </c>
      <c r="L206" s="22">
        <f t="shared" si="81"/>
        <v>168</v>
      </c>
      <c r="M206" s="22">
        <f t="shared" si="81"/>
        <v>168</v>
      </c>
      <c r="N206" s="22">
        <f t="shared" si="81"/>
        <v>168</v>
      </c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spans="1:25" ht="12.75" customHeight="1" x14ac:dyDescent="0.2">
      <c r="A207" s="2"/>
      <c r="B207" s="21"/>
      <c r="C207" s="22">
        <v>4</v>
      </c>
      <c r="D207" s="22">
        <f>$C$3*0.5</f>
        <v>210</v>
      </c>
      <c r="E207" s="23"/>
      <c r="F207" s="23"/>
      <c r="G207" s="23"/>
      <c r="H207" s="2"/>
      <c r="I207" s="21"/>
      <c r="J207" s="22">
        <v>4</v>
      </c>
      <c r="K207" s="22">
        <f t="shared" ref="K207:N207" si="82">$C$3*0.5</f>
        <v>210</v>
      </c>
      <c r="L207" s="22">
        <f t="shared" si="82"/>
        <v>210</v>
      </c>
      <c r="M207" s="22">
        <f t="shared" si="82"/>
        <v>210</v>
      </c>
      <c r="N207" s="22">
        <f t="shared" si="82"/>
        <v>210</v>
      </c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spans="1:25" ht="12.75" customHeight="1" x14ac:dyDescent="0.2">
      <c r="A208" s="2"/>
      <c r="B208" s="21"/>
      <c r="C208" s="24">
        <v>3</v>
      </c>
      <c r="D208" s="22">
        <f t="shared" ref="D208:D210" si="83">$C$3*0.6</f>
        <v>252</v>
      </c>
      <c r="E208" s="23"/>
      <c r="F208" s="23"/>
      <c r="G208" s="23"/>
      <c r="H208" s="2"/>
      <c r="I208" s="21"/>
      <c r="J208" s="22">
        <v>3</v>
      </c>
      <c r="K208" s="22">
        <f t="shared" ref="K208:N208" si="84">$C$3*0.65</f>
        <v>273</v>
      </c>
      <c r="L208" s="22">
        <f t="shared" si="84"/>
        <v>273</v>
      </c>
      <c r="M208" s="22">
        <f t="shared" si="84"/>
        <v>273</v>
      </c>
      <c r="N208" s="22">
        <f t="shared" si="84"/>
        <v>273</v>
      </c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spans="1:25" ht="12.75" customHeight="1" x14ac:dyDescent="0.2">
      <c r="A209" s="2"/>
      <c r="B209" s="21"/>
      <c r="C209" s="24">
        <v>3</v>
      </c>
      <c r="D209" s="22">
        <f t="shared" si="83"/>
        <v>252</v>
      </c>
      <c r="E209" s="23"/>
      <c r="F209" s="23"/>
      <c r="G209" s="23"/>
      <c r="H209" s="2"/>
      <c r="I209" s="21"/>
      <c r="J209" s="22">
        <v>2</v>
      </c>
      <c r="K209" s="22">
        <f t="shared" ref="K209:N209" si="85">$C$3*0.75</f>
        <v>315</v>
      </c>
      <c r="L209" s="22">
        <f t="shared" si="85"/>
        <v>315</v>
      </c>
      <c r="M209" s="22">
        <f t="shared" si="85"/>
        <v>315</v>
      </c>
      <c r="N209" s="22">
        <f t="shared" si="85"/>
        <v>315</v>
      </c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spans="1:25" ht="12.75" customHeight="1" x14ac:dyDescent="0.2">
      <c r="A210" s="2"/>
      <c r="B210" s="25"/>
      <c r="C210" s="24">
        <v>3</v>
      </c>
      <c r="D210" s="22">
        <f t="shared" si="83"/>
        <v>252</v>
      </c>
      <c r="E210" s="23"/>
      <c r="F210" s="23"/>
      <c r="G210" s="23"/>
      <c r="H210" s="2"/>
      <c r="I210" s="26" t="s">
        <v>60</v>
      </c>
      <c r="J210" s="22">
        <v>1</v>
      </c>
      <c r="K210" s="22"/>
      <c r="L210" s="22"/>
      <c r="M210" s="22"/>
      <c r="N210" s="22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spans="1:25" ht="12.75" customHeight="1" x14ac:dyDescent="0.2">
      <c r="A211" s="2"/>
      <c r="B211" s="21" t="s">
        <v>46</v>
      </c>
      <c r="C211" s="22"/>
      <c r="D211" s="22"/>
      <c r="E211" s="23"/>
      <c r="F211" s="23"/>
      <c r="G211" s="23"/>
      <c r="H211" s="2"/>
      <c r="I211" s="26" t="s">
        <v>49</v>
      </c>
      <c r="J211" s="22">
        <v>1</v>
      </c>
      <c r="K211" s="22"/>
      <c r="L211" s="22"/>
      <c r="M211" s="22"/>
      <c r="N211" s="22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spans="1:25" ht="12.75" customHeight="1" x14ac:dyDescent="0.2">
      <c r="A212" s="2" t="s">
        <v>20</v>
      </c>
      <c r="B212" s="21" t="s">
        <v>21</v>
      </c>
      <c r="C212" s="22">
        <v>8</v>
      </c>
      <c r="D212" s="22">
        <f>$D$3*0.25</f>
        <v>60</v>
      </c>
      <c r="E212" s="23"/>
      <c r="F212" s="23"/>
      <c r="G212" s="23"/>
      <c r="H212" s="2"/>
      <c r="I212" s="26" t="s">
        <v>49</v>
      </c>
      <c r="J212" s="22">
        <v>1</v>
      </c>
      <c r="K212" s="22"/>
      <c r="L212" s="22"/>
      <c r="M212" s="22"/>
      <c r="N212" s="22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spans="1:25" ht="12.75" customHeight="1" x14ac:dyDescent="0.2">
      <c r="A213" s="2"/>
      <c r="B213" s="21"/>
      <c r="C213" s="22">
        <v>5</v>
      </c>
      <c r="D213" s="22">
        <f>$D$3*0.4</f>
        <v>96</v>
      </c>
      <c r="E213" s="23"/>
      <c r="F213" s="23"/>
      <c r="G213" s="23"/>
      <c r="H213" s="2"/>
      <c r="I213" s="26" t="s">
        <v>61</v>
      </c>
      <c r="J213" s="22">
        <v>1</v>
      </c>
      <c r="K213" s="22"/>
      <c r="L213" s="22"/>
      <c r="M213" s="22"/>
      <c r="N213" s="22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spans="1:25" ht="12.75" customHeight="1" x14ac:dyDescent="0.2">
      <c r="A214" s="2"/>
      <c r="B214" s="21"/>
      <c r="C214" s="22">
        <v>4</v>
      </c>
      <c r="D214" s="22">
        <f>$D$3*0.5</f>
        <v>120</v>
      </c>
      <c r="E214" s="23"/>
      <c r="F214" s="23"/>
      <c r="G214" s="23"/>
      <c r="H214" s="2"/>
      <c r="I214" s="21" t="s">
        <v>46</v>
      </c>
      <c r="J214" s="22"/>
      <c r="K214" s="22"/>
      <c r="L214" s="22"/>
      <c r="M214" s="22"/>
      <c r="N214" s="22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spans="1:25" ht="12.75" customHeight="1" x14ac:dyDescent="0.2">
      <c r="A215" s="2"/>
      <c r="B215" s="21"/>
      <c r="C215" s="24">
        <v>3</v>
      </c>
      <c r="D215" s="22">
        <f t="shared" ref="D215:D217" si="86">$D$3*0.6</f>
        <v>144</v>
      </c>
      <c r="E215" s="23"/>
      <c r="F215" s="23"/>
      <c r="G215" s="23"/>
      <c r="H215" s="2" t="s">
        <v>20</v>
      </c>
      <c r="I215" s="21" t="s">
        <v>21</v>
      </c>
      <c r="J215" s="22">
        <v>8</v>
      </c>
      <c r="K215" s="22">
        <f t="shared" ref="K215:N215" si="87">$D$3*0.25</f>
        <v>60</v>
      </c>
      <c r="L215" s="22">
        <f t="shared" si="87"/>
        <v>60</v>
      </c>
      <c r="M215" s="22">
        <f t="shared" si="87"/>
        <v>60</v>
      </c>
      <c r="N215" s="22">
        <f t="shared" si="87"/>
        <v>60</v>
      </c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spans="1:25" ht="12.75" customHeight="1" x14ac:dyDescent="0.2">
      <c r="A216" s="2"/>
      <c r="B216" s="21"/>
      <c r="C216" s="24">
        <v>3</v>
      </c>
      <c r="D216" s="22">
        <f t="shared" si="86"/>
        <v>144</v>
      </c>
      <c r="E216" s="23"/>
      <c r="F216" s="23"/>
      <c r="G216" s="23"/>
      <c r="H216" s="2"/>
      <c r="I216" s="21"/>
      <c r="J216" s="22">
        <v>5</v>
      </c>
      <c r="K216" s="22">
        <f t="shared" ref="K216:N216" si="88">$D$3*0.4</f>
        <v>96</v>
      </c>
      <c r="L216" s="22">
        <f t="shared" si="88"/>
        <v>96</v>
      </c>
      <c r="M216" s="22">
        <f t="shared" si="88"/>
        <v>96</v>
      </c>
      <c r="N216" s="22">
        <f t="shared" si="88"/>
        <v>96</v>
      </c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spans="1:25" ht="12.75" customHeight="1" x14ac:dyDescent="0.2">
      <c r="A217" s="2"/>
      <c r="B217" s="25"/>
      <c r="C217" s="24">
        <v>3</v>
      </c>
      <c r="D217" s="22">
        <f t="shared" si="86"/>
        <v>144</v>
      </c>
      <c r="E217" s="23"/>
      <c r="F217" s="23"/>
      <c r="G217" s="23"/>
      <c r="H217" s="2"/>
      <c r="I217" s="21"/>
      <c r="J217" s="22">
        <v>4</v>
      </c>
      <c r="K217" s="22">
        <f t="shared" ref="K217:N217" si="89">$D$3*0.5</f>
        <v>120</v>
      </c>
      <c r="L217" s="22">
        <f t="shared" si="89"/>
        <v>120</v>
      </c>
      <c r="M217" s="22">
        <f t="shared" si="89"/>
        <v>120</v>
      </c>
      <c r="N217" s="22">
        <f t="shared" si="89"/>
        <v>120</v>
      </c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spans="1:25" ht="12.75" customHeight="1" x14ac:dyDescent="0.2">
      <c r="A218" s="2" t="s">
        <v>24</v>
      </c>
      <c r="B218" s="10" t="s">
        <v>54</v>
      </c>
      <c r="C218" s="22" t="s">
        <v>29</v>
      </c>
      <c r="D218" s="22"/>
      <c r="E218" s="23"/>
      <c r="F218" s="23"/>
      <c r="G218" s="23"/>
      <c r="H218" s="2"/>
      <c r="I218" s="21"/>
      <c r="J218" s="22">
        <v>3</v>
      </c>
      <c r="K218" s="22">
        <f t="shared" ref="K218:N218" si="90">$D$3*0.65</f>
        <v>156</v>
      </c>
      <c r="L218" s="22">
        <f t="shared" si="90"/>
        <v>156</v>
      </c>
      <c r="M218" s="22">
        <f t="shared" si="90"/>
        <v>156</v>
      </c>
      <c r="N218" s="22">
        <f t="shared" si="90"/>
        <v>156</v>
      </c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spans="1:25" ht="12.75" customHeight="1" x14ac:dyDescent="0.2">
      <c r="A219" s="2"/>
      <c r="B219" s="21"/>
      <c r="C219" s="22" t="s">
        <v>29</v>
      </c>
      <c r="D219" s="22"/>
      <c r="E219" s="23"/>
      <c r="F219" s="23"/>
      <c r="G219" s="23"/>
      <c r="H219" s="2"/>
      <c r="I219" s="21"/>
      <c r="J219" s="22">
        <v>2</v>
      </c>
      <c r="K219" s="22">
        <f t="shared" ref="K219:N219" si="91">$D$3*0.75</f>
        <v>180</v>
      </c>
      <c r="L219" s="22">
        <f t="shared" si="91"/>
        <v>180</v>
      </c>
      <c r="M219" s="22">
        <f t="shared" si="91"/>
        <v>180</v>
      </c>
      <c r="N219" s="22">
        <f t="shared" si="91"/>
        <v>180</v>
      </c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spans="1:25" ht="12.75" customHeight="1" x14ac:dyDescent="0.2">
      <c r="A220" s="2"/>
      <c r="B220" s="21"/>
      <c r="C220" s="22" t="s">
        <v>29</v>
      </c>
      <c r="D220" s="22"/>
      <c r="E220" s="23"/>
      <c r="F220" s="23"/>
      <c r="G220" s="23"/>
      <c r="H220" s="2"/>
      <c r="I220" s="26" t="s">
        <v>60</v>
      </c>
      <c r="J220" s="22">
        <v>1</v>
      </c>
      <c r="K220" s="3"/>
      <c r="L220" s="22"/>
      <c r="M220" s="22"/>
      <c r="N220" s="3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spans="1:25" ht="12.75" customHeight="1" x14ac:dyDescent="0.2">
      <c r="A221" s="2" t="s">
        <v>27</v>
      </c>
      <c r="B221" s="10" t="s">
        <v>54</v>
      </c>
      <c r="C221" s="22" t="s">
        <v>29</v>
      </c>
      <c r="D221" s="22"/>
      <c r="E221" s="23"/>
      <c r="F221" s="23"/>
      <c r="G221" s="23"/>
      <c r="H221" s="2"/>
      <c r="I221" s="26" t="s">
        <v>49</v>
      </c>
      <c r="J221" s="22">
        <v>1</v>
      </c>
      <c r="K221" s="3"/>
      <c r="L221" s="22"/>
      <c r="M221" s="22"/>
      <c r="N221" s="3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spans="1:25" ht="12.75" customHeight="1" x14ac:dyDescent="0.2">
      <c r="A222" s="2"/>
      <c r="B222" s="21"/>
      <c r="C222" s="22" t="s">
        <v>29</v>
      </c>
      <c r="D222" s="22"/>
      <c r="E222" s="23"/>
      <c r="F222" s="23"/>
      <c r="G222" s="23"/>
      <c r="H222" s="2"/>
      <c r="I222" s="26" t="s">
        <v>49</v>
      </c>
      <c r="J222" s="22">
        <v>1</v>
      </c>
      <c r="K222" s="3"/>
      <c r="L222" s="22"/>
      <c r="M222" s="22"/>
      <c r="N222" s="3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spans="1:25" ht="12.75" customHeight="1" x14ac:dyDescent="0.2">
      <c r="A223" s="2"/>
      <c r="B223" s="21"/>
      <c r="C223" s="22" t="s">
        <v>29</v>
      </c>
      <c r="D223" s="22"/>
      <c r="E223" s="23"/>
      <c r="F223" s="23"/>
      <c r="G223" s="23"/>
      <c r="H223" s="2"/>
      <c r="I223" s="26" t="s">
        <v>61</v>
      </c>
      <c r="J223" s="22">
        <v>1</v>
      </c>
      <c r="K223" s="3"/>
      <c r="L223" s="22"/>
      <c r="M223" s="22"/>
      <c r="N223" s="3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spans="1:25" ht="12.75" customHeight="1" x14ac:dyDescent="0.2">
      <c r="A224" s="1"/>
      <c r="B224" s="20"/>
      <c r="C224" s="23"/>
      <c r="D224" s="23"/>
      <c r="E224" s="23"/>
      <c r="F224" s="23"/>
      <c r="G224" s="23"/>
      <c r="H224" s="2" t="s">
        <v>24</v>
      </c>
      <c r="I224" s="21" t="s">
        <v>4</v>
      </c>
      <c r="J224" s="22">
        <v>1</v>
      </c>
      <c r="K224" s="22" t="s">
        <v>26</v>
      </c>
      <c r="L224" s="17" t="s">
        <v>52</v>
      </c>
      <c r="M224" s="17" t="s">
        <v>52</v>
      </c>
      <c r="N224" s="22" t="s">
        <v>26</v>
      </c>
      <c r="O224" s="6" t="s">
        <v>68</v>
      </c>
      <c r="P224" s="11"/>
      <c r="Q224" s="4"/>
      <c r="R224" s="4"/>
      <c r="S224" s="4"/>
      <c r="T224" s="4"/>
      <c r="U224" s="4"/>
      <c r="V224" s="4"/>
      <c r="W224" s="4"/>
      <c r="X224" s="4"/>
      <c r="Y224" s="4"/>
    </row>
    <row r="225" spans="1:25" ht="12.75" customHeight="1" x14ac:dyDescent="0.2">
      <c r="A225" s="1"/>
      <c r="B225" s="20"/>
      <c r="C225" s="23"/>
      <c r="D225" s="23"/>
      <c r="E225" s="23"/>
      <c r="F225" s="23"/>
      <c r="G225" s="23"/>
      <c r="H225" s="2"/>
      <c r="I225" s="21"/>
      <c r="J225" s="22">
        <v>1</v>
      </c>
      <c r="K225" s="22" t="s">
        <v>26</v>
      </c>
      <c r="L225" s="17" t="s">
        <v>52</v>
      </c>
      <c r="M225" s="17" t="s">
        <v>52</v>
      </c>
      <c r="N225" s="22" t="s">
        <v>26</v>
      </c>
      <c r="O225" s="16" t="s">
        <v>50</v>
      </c>
      <c r="P225" s="39" t="s">
        <v>51</v>
      </c>
      <c r="Q225" s="4"/>
      <c r="R225" s="4"/>
      <c r="S225" s="4"/>
      <c r="T225" s="4"/>
      <c r="U225" s="4"/>
      <c r="V225" s="4"/>
      <c r="W225" s="4"/>
      <c r="X225" s="4"/>
      <c r="Y225" s="4"/>
    </row>
    <row r="226" spans="1:25" ht="12.75" customHeight="1" x14ac:dyDescent="0.2">
      <c r="A226" s="1"/>
      <c r="B226" s="27"/>
      <c r="C226" s="23"/>
      <c r="D226" s="23"/>
      <c r="E226" s="23"/>
      <c r="F226" s="23"/>
      <c r="G226" s="23"/>
      <c r="H226" s="2"/>
      <c r="I226" s="21"/>
      <c r="J226" s="22">
        <v>1</v>
      </c>
      <c r="K226" s="22" t="s">
        <v>26</v>
      </c>
      <c r="L226" s="17" t="s">
        <v>52</v>
      </c>
      <c r="M226" s="17" t="s">
        <v>52</v>
      </c>
      <c r="N226" s="22" t="s">
        <v>26</v>
      </c>
      <c r="O226" s="18">
        <v>0.7</v>
      </c>
      <c r="P226" s="11">
        <f t="shared" ref="P226:P229" si="92">O226*$E$3</f>
        <v>297.5</v>
      </c>
      <c r="Q226" s="4"/>
      <c r="R226" s="4"/>
      <c r="S226" s="4"/>
      <c r="T226" s="4"/>
      <c r="U226" s="4"/>
      <c r="V226" s="4"/>
      <c r="W226" s="4"/>
      <c r="X226" s="4"/>
      <c r="Y226" s="4"/>
    </row>
    <row r="227" spans="1:25" ht="12.75" customHeight="1" x14ac:dyDescent="0.2">
      <c r="A227" s="1"/>
      <c r="B227" s="1"/>
      <c r="C227" s="1"/>
      <c r="D227" s="1"/>
      <c r="E227" s="23"/>
      <c r="F227" s="23"/>
      <c r="G227" s="23"/>
      <c r="H227" s="2"/>
      <c r="I227" s="21"/>
      <c r="J227" s="22">
        <v>1</v>
      </c>
      <c r="K227" s="22" t="s">
        <v>26</v>
      </c>
      <c r="L227" s="17" t="s">
        <v>52</v>
      </c>
      <c r="M227" s="17" t="s">
        <v>52</v>
      </c>
      <c r="N227" s="22" t="s">
        <v>26</v>
      </c>
      <c r="O227" s="18">
        <v>0.75</v>
      </c>
      <c r="P227" s="11">
        <f t="shared" si="92"/>
        <v>318.75</v>
      </c>
      <c r="Q227" s="4"/>
      <c r="R227" s="4"/>
      <c r="S227" s="4"/>
      <c r="T227" s="4"/>
      <c r="U227" s="4"/>
      <c r="V227" s="4"/>
      <c r="W227" s="4"/>
      <c r="X227" s="4"/>
      <c r="Y227" s="4"/>
    </row>
    <row r="228" spans="1:25" ht="12.75" customHeight="1" x14ac:dyDescent="0.2">
      <c r="A228" s="1"/>
      <c r="B228" s="20"/>
      <c r="C228" s="1"/>
      <c r="D228" s="1"/>
      <c r="E228" s="23"/>
      <c r="F228" s="23"/>
      <c r="G228" s="23"/>
      <c r="H228" s="2"/>
      <c r="I228" s="21"/>
      <c r="J228" s="22">
        <v>1</v>
      </c>
      <c r="K228" s="22" t="s">
        <v>26</v>
      </c>
      <c r="L228" s="17" t="s">
        <v>52</v>
      </c>
      <c r="M228" s="17" t="s">
        <v>52</v>
      </c>
      <c r="N228" s="22" t="s">
        <v>26</v>
      </c>
      <c r="O228" s="18">
        <v>0.8</v>
      </c>
      <c r="P228" s="11">
        <f t="shared" si="92"/>
        <v>340</v>
      </c>
      <c r="Q228" s="4"/>
      <c r="R228" s="4"/>
      <c r="S228" s="4"/>
      <c r="T228" s="4"/>
      <c r="U228" s="4"/>
      <c r="V228" s="4"/>
      <c r="W228" s="4"/>
      <c r="X228" s="4"/>
      <c r="Y228" s="4"/>
    </row>
    <row r="229" spans="1:25" ht="12.75" customHeight="1" x14ac:dyDescent="0.2">
      <c r="A229" s="1"/>
      <c r="B229" s="20"/>
      <c r="C229" s="23"/>
      <c r="D229" s="23"/>
      <c r="E229" s="23"/>
      <c r="F229" s="23"/>
      <c r="G229" s="23"/>
      <c r="H229" s="2"/>
      <c r="I229" s="26" t="s">
        <v>49</v>
      </c>
      <c r="J229" s="22">
        <v>1</v>
      </c>
      <c r="K229" s="22" t="s">
        <v>26</v>
      </c>
      <c r="L229" s="22"/>
      <c r="M229" s="22"/>
      <c r="N229" s="22" t="s">
        <v>26</v>
      </c>
      <c r="O229" s="18">
        <v>0.85</v>
      </c>
      <c r="P229" s="11">
        <f t="shared" si="92"/>
        <v>361.25</v>
      </c>
      <c r="Q229" s="4"/>
      <c r="R229" s="4"/>
      <c r="S229" s="4"/>
      <c r="T229" s="4"/>
      <c r="U229" s="4"/>
      <c r="V229" s="4"/>
      <c r="W229" s="4"/>
      <c r="X229" s="4"/>
      <c r="Y229" s="4"/>
    </row>
    <row r="230" spans="1:25" ht="12.75" customHeight="1" x14ac:dyDescent="0.2">
      <c r="A230" s="1"/>
      <c r="B230" s="20"/>
      <c r="C230" s="23"/>
      <c r="D230" s="23"/>
      <c r="E230" s="23"/>
      <c r="F230" s="23"/>
      <c r="G230" s="23"/>
      <c r="H230" s="2"/>
      <c r="I230" s="26" t="s">
        <v>49</v>
      </c>
      <c r="J230" s="22">
        <v>1</v>
      </c>
      <c r="K230" s="22" t="s">
        <v>26</v>
      </c>
      <c r="L230" s="22"/>
      <c r="M230" s="22"/>
      <c r="N230" s="22" t="s">
        <v>26</v>
      </c>
      <c r="O230" s="11"/>
      <c r="P230" s="11"/>
      <c r="Q230" s="4"/>
      <c r="R230" s="4"/>
      <c r="S230" s="4"/>
      <c r="T230" s="4"/>
      <c r="U230" s="4"/>
      <c r="V230" s="4"/>
      <c r="W230" s="4"/>
      <c r="X230" s="4"/>
      <c r="Y230" s="4"/>
    </row>
    <row r="231" spans="1:25" ht="12.75" customHeight="1" x14ac:dyDescent="0.2">
      <c r="A231" s="1"/>
      <c r="B231" s="20"/>
      <c r="C231" s="23"/>
      <c r="D231" s="23"/>
      <c r="E231" s="23"/>
      <c r="F231" s="23"/>
      <c r="G231" s="23"/>
      <c r="H231" s="2"/>
      <c r="I231" s="26" t="s">
        <v>49</v>
      </c>
      <c r="J231" s="22">
        <v>1</v>
      </c>
      <c r="K231" s="22" t="s">
        <v>26</v>
      </c>
      <c r="L231" s="22"/>
      <c r="M231" s="22"/>
      <c r="N231" s="22" t="s">
        <v>26</v>
      </c>
      <c r="O231" s="6" t="s">
        <v>68</v>
      </c>
      <c r="P231" s="11"/>
      <c r="Q231" s="4"/>
      <c r="R231" s="4"/>
      <c r="S231" s="4"/>
      <c r="T231" s="4"/>
      <c r="U231" s="4"/>
      <c r="V231" s="4"/>
      <c r="W231" s="4"/>
      <c r="X231" s="4"/>
      <c r="Y231" s="4"/>
    </row>
    <row r="232" spans="1:25" ht="12.75" customHeight="1" x14ac:dyDescent="0.2">
      <c r="A232" s="1"/>
      <c r="B232" s="20"/>
      <c r="C232" s="23"/>
      <c r="D232" s="23"/>
      <c r="E232" s="23"/>
      <c r="F232" s="23"/>
      <c r="G232" s="23"/>
      <c r="H232" s="2"/>
      <c r="I232" s="26" t="s">
        <v>49</v>
      </c>
      <c r="J232" s="22">
        <v>1</v>
      </c>
      <c r="K232" s="22" t="s">
        <v>26</v>
      </c>
      <c r="L232" s="22"/>
      <c r="M232" s="22"/>
      <c r="N232" s="22" t="s">
        <v>26</v>
      </c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spans="1:25" ht="12.75" customHeight="1" x14ac:dyDescent="0.2">
      <c r="A233" s="1"/>
      <c r="B233" s="20"/>
      <c r="C233" s="23"/>
      <c r="D233" s="23"/>
      <c r="E233" s="23"/>
      <c r="F233" s="23"/>
      <c r="G233" s="23"/>
      <c r="H233" s="2"/>
      <c r="I233" s="26" t="s">
        <v>49</v>
      </c>
      <c r="J233" s="22">
        <v>1</v>
      </c>
      <c r="K233" s="22" t="s">
        <v>26</v>
      </c>
      <c r="L233" s="22"/>
      <c r="M233" s="22"/>
      <c r="N233" s="22" t="s">
        <v>26</v>
      </c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spans="1:25" ht="12.75" customHeight="1" x14ac:dyDescent="0.2">
      <c r="A234" s="1"/>
      <c r="B234" s="20"/>
      <c r="C234" s="23"/>
      <c r="D234" s="23"/>
      <c r="E234" s="23"/>
      <c r="F234" s="23"/>
      <c r="G234" s="23"/>
      <c r="H234" s="2" t="s">
        <v>27</v>
      </c>
      <c r="I234" s="10" t="s">
        <v>54</v>
      </c>
      <c r="J234" s="22" t="s">
        <v>29</v>
      </c>
      <c r="K234" s="22"/>
      <c r="L234" s="22"/>
      <c r="M234" s="3"/>
      <c r="N234" s="3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spans="1:25" ht="12.75" customHeight="1" x14ac:dyDescent="0.2">
      <c r="A235" s="1"/>
      <c r="B235" s="27"/>
      <c r="C235" s="23"/>
      <c r="D235" s="23"/>
      <c r="E235" s="23"/>
      <c r="F235" s="23"/>
      <c r="G235" s="23"/>
      <c r="H235" s="2"/>
      <c r="I235" s="21"/>
      <c r="J235" s="22" t="s">
        <v>29</v>
      </c>
      <c r="K235" s="22"/>
      <c r="L235" s="22"/>
      <c r="M235" s="3"/>
      <c r="N235" s="3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spans="1:25" ht="12.75" customHeight="1" x14ac:dyDescent="0.2">
      <c r="A236" s="1"/>
      <c r="B236" s="20"/>
      <c r="C236" s="23"/>
      <c r="D236" s="23"/>
      <c r="E236" s="23"/>
      <c r="F236" s="23"/>
      <c r="G236" s="23"/>
      <c r="H236" s="2"/>
      <c r="I236" s="21"/>
      <c r="J236" s="22" t="s">
        <v>29</v>
      </c>
      <c r="K236" s="22"/>
      <c r="L236" s="22"/>
      <c r="M236" s="3"/>
      <c r="N236" s="3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spans="1:25" ht="12.75" customHeight="1" x14ac:dyDescent="0.2">
      <c r="A237" s="1"/>
      <c r="B237" s="20"/>
      <c r="C237" s="23"/>
      <c r="D237" s="23"/>
      <c r="E237" s="23"/>
      <c r="F237" s="23"/>
      <c r="G237" s="23"/>
      <c r="H237" s="2" t="s">
        <v>30</v>
      </c>
      <c r="I237" s="10" t="s">
        <v>54</v>
      </c>
      <c r="J237" s="22" t="s">
        <v>29</v>
      </c>
      <c r="K237" s="22"/>
      <c r="L237" s="22"/>
      <c r="M237" s="3"/>
      <c r="N237" s="3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spans="1:25" ht="12.75" customHeight="1" x14ac:dyDescent="0.2">
      <c r="A238" s="1"/>
      <c r="B238" s="20"/>
      <c r="C238" s="23"/>
      <c r="D238" s="23"/>
      <c r="E238" s="23"/>
      <c r="F238" s="23"/>
      <c r="G238" s="23"/>
      <c r="H238" s="2"/>
      <c r="I238" s="21"/>
      <c r="J238" s="22" t="s">
        <v>29</v>
      </c>
      <c r="K238" s="22"/>
      <c r="L238" s="22"/>
      <c r="M238" s="3"/>
      <c r="N238" s="3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spans="1:25" ht="12.75" customHeight="1" x14ac:dyDescent="0.2">
      <c r="A239" s="1"/>
      <c r="B239" s="20"/>
      <c r="C239" s="23"/>
      <c r="D239" s="23"/>
      <c r="E239" s="23"/>
      <c r="F239" s="23"/>
      <c r="G239" s="23"/>
      <c r="H239" s="2"/>
      <c r="I239" s="21"/>
      <c r="J239" s="22" t="s">
        <v>29</v>
      </c>
      <c r="K239" s="22"/>
      <c r="L239" s="22"/>
      <c r="M239" s="3"/>
      <c r="N239" s="3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spans="1:25" ht="12.75" customHeight="1" x14ac:dyDescent="0.2">
      <c r="A240" s="1"/>
      <c r="B240" s="20"/>
      <c r="C240" s="23"/>
      <c r="D240" s="23"/>
      <c r="E240" s="23"/>
      <c r="F240" s="23"/>
      <c r="G240" s="23"/>
      <c r="H240" s="1"/>
      <c r="I240" s="27"/>
      <c r="J240" s="23"/>
      <c r="K240" s="23"/>
      <c r="L240" s="23"/>
      <c r="M240" s="23"/>
      <c r="N240" s="23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spans="1:25" ht="12.75" customHeight="1" x14ac:dyDescent="0.2">
      <c r="A241" s="1"/>
      <c r="B241" s="20"/>
      <c r="C241" s="23"/>
      <c r="D241" s="23"/>
      <c r="E241" s="23"/>
      <c r="F241" s="23"/>
      <c r="G241" s="23"/>
      <c r="H241" s="1"/>
      <c r="I241" s="27"/>
      <c r="J241" s="23"/>
      <c r="K241" s="23"/>
      <c r="L241" s="23"/>
      <c r="M241" s="23"/>
      <c r="N241" s="23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spans="1:25" ht="12.75" customHeight="1" x14ac:dyDescent="0.2">
      <c r="A242" s="1"/>
      <c r="B242" s="27"/>
      <c r="C242" s="23"/>
      <c r="D242" s="23"/>
      <c r="E242" s="23"/>
      <c r="F242" s="23"/>
      <c r="G242" s="23"/>
      <c r="H242" s="1"/>
      <c r="I242" s="27"/>
      <c r="J242" s="23"/>
      <c r="K242" s="23"/>
      <c r="L242" s="23"/>
      <c r="M242" s="23"/>
      <c r="N242" s="23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spans="1:25" ht="12.75" customHeight="1" x14ac:dyDescent="0.2">
      <c r="A243" s="1"/>
      <c r="B243" s="20"/>
      <c r="C243" s="23"/>
      <c r="D243" s="23"/>
      <c r="E243" s="23"/>
      <c r="F243" s="23"/>
      <c r="G243" s="23"/>
      <c r="H243" s="1"/>
      <c r="I243" s="27"/>
      <c r="J243" s="23"/>
      <c r="K243" s="23"/>
      <c r="L243" s="23"/>
      <c r="M243" s="23"/>
      <c r="N243" s="23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spans="1:25" ht="12.75" customHeight="1" x14ac:dyDescent="0.2">
      <c r="A244" s="1"/>
      <c r="B244" s="20"/>
      <c r="C244" s="23"/>
      <c r="D244" s="23"/>
      <c r="E244" s="23"/>
      <c r="F244" s="23"/>
      <c r="G244" s="23"/>
      <c r="H244" s="1"/>
      <c r="I244" s="20"/>
      <c r="J244" s="23"/>
      <c r="K244" s="23"/>
      <c r="L244" s="23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spans="1:25" ht="12.75" customHeight="1" x14ac:dyDescent="0.2">
      <c r="A245" s="1"/>
      <c r="B245" s="20"/>
      <c r="C245" s="23"/>
      <c r="D245" s="23"/>
      <c r="E245" s="23"/>
      <c r="F245" s="23"/>
      <c r="G245" s="23"/>
      <c r="H245" s="1"/>
      <c r="I245" s="20"/>
      <c r="J245" s="23"/>
      <c r="K245" s="23"/>
      <c r="L245" s="23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spans="1:25" ht="12.75" customHeight="1" x14ac:dyDescent="0.2">
      <c r="A246" s="1"/>
      <c r="B246" s="20"/>
      <c r="C246" s="23"/>
      <c r="D246" s="23"/>
      <c r="E246" s="23"/>
      <c r="F246" s="23"/>
      <c r="G246" s="23"/>
      <c r="H246" s="1"/>
      <c r="I246" s="20"/>
      <c r="J246" s="23"/>
      <c r="K246" s="23"/>
      <c r="L246" s="23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spans="1:25" ht="12.75" customHeight="1" x14ac:dyDescent="0.2">
      <c r="A247" s="1"/>
      <c r="B247" s="20"/>
      <c r="C247" s="23"/>
      <c r="D247" s="23"/>
      <c r="E247" s="23"/>
      <c r="F247" s="23"/>
      <c r="G247" s="23"/>
      <c r="H247" s="1"/>
      <c r="I247" s="20"/>
      <c r="J247" s="23"/>
      <c r="K247" s="23"/>
      <c r="L247" s="23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spans="1:25" ht="12.75" customHeight="1" x14ac:dyDescent="0.2">
      <c r="A248" s="1"/>
      <c r="B248" s="20"/>
      <c r="C248" s="23"/>
      <c r="D248" s="23"/>
      <c r="E248" s="23"/>
      <c r="F248" s="23"/>
      <c r="G248" s="23"/>
      <c r="H248" s="1"/>
      <c r="I248" s="20"/>
      <c r="J248" s="23"/>
      <c r="K248" s="23"/>
      <c r="L248" s="23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spans="1:25" ht="12.75" customHeight="1" x14ac:dyDescent="0.2">
      <c r="A249" s="1"/>
      <c r="B249" s="20"/>
      <c r="C249" s="23"/>
      <c r="D249" s="23"/>
      <c r="E249" s="23"/>
      <c r="F249" s="23"/>
      <c r="G249" s="23"/>
      <c r="H249" s="1"/>
      <c r="I249" s="20"/>
      <c r="J249" s="23"/>
      <c r="K249" s="23"/>
      <c r="L249" s="23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spans="1:25" ht="12.75" customHeight="1" x14ac:dyDescent="0.2">
      <c r="A250" s="1"/>
      <c r="B250" s="20"/>
      <c r="C250" s="23"/>
      <c r="D250" s="23"/>
      <c r="E250" s="23"/>
      <c r="F250" s="23"/>
      <c r="G250" s="23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spans="1:25" ht="12.75" customHeight="1" x14ac:dyDescent="0.2">
      <c r="A251" s="2"/>
      <c r="B251" s="2" t="s">
        <v>78</v>
      </c>
      <c r="C251" s="2"/>
      <c r="D251" s="2" t="s">
        <v>43</v>
      </c>
      <c r="E251" s="1"/>
      <c r="F251" s="1"/>
      <c r="G251" s="1"/>
      <c r="H251" s="2"/>
      <c r="I251" s="2" t="s">
        <v>77</v>
      </c>
      <c r="J251" s="2"/>
      <c r="K251" s="2" t="s">
        <v>40</v>
      </c>
      <c r="L251" s="2" t="s">
        <v>42</v>
      </c>
      <c r="M251" s="2" t="s">
        <v>41</v>
      </c>
      <c r="N251" s="2" t="s">
        <v>44</v>
      </c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spans="1:25" ht="12.75" customHeight="1" x14ac:dyDescent="0.2">
      <c r="A252" s="2"/>
      <c r="B252" s="21"/>
      <c r="C252" s="2" t="s">
        <v>11</v>
      </c>
      <c r="D252" s="2" t="s">
        <v>45</v>
      </c>
      <c r="E252" s="1"/>
      <c r="F252" s="1"/>
      <c r="G252" s="1"/>
      <c r="H252" s="2"/>
      <c r="I252" s="21"/>
      <c r="J252" s="2" t="s">
        <v>11</v>
      </c>
      <c r="K252" s="2" t="s">
        <v>45</v>
      </c>
      <c r="L252" s="2" t="s">
        <v>45</v>
      </c>
      <c r="M252" s="2" t="s">
        <v>45</v>
      </c>
      <c r="N252" s="2" t="s">
        <v>45</v>
      </c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spans="1:25" ht="12.75" customHeight="1" x14ac:dyDescent="0.2">
      <c r="A253" s="2"/>
      <c r="B253" s="21" t="s">
        <v>46</v>
      </c>
      <c r="C253" s="22"/>
      <c r="D253" s="22"/>
      <c r="E253" s="23"/>
      <c r="F253" s="23"/>
      <c r="G253" s="23"/>
      <c r="H253" s="2"/>
      <c r="I253" s="21" t="s">
        <v>46</v>
      </c>
      <c r="J253" s="22"/>
      <c r="K253" s="22"/>
      <c r="L253" s="22"/>
      <c r="M253" s="22"/>
      <c r="N253" s="22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spans="1:25" ht="12.75" customHeight="1" x14ac:dyDescent="0.2">
      <c r="A254" s="2" t="s">
        <v>14</v>
      </c>
      <c r="B254" s="21" t="s">
        <v>15</v>
      </c>
      <c r="C254" s="22">
        <v>8</v>
      </c>
      <c r="D254" s="22">
        <f>$C$3*0.25</f>
        <v>105</v>
      </c>
      <c r="E254" s="23"/>
      <c r="F254" s="23"/>
      <c r="G254" s="23"/>
      <c r="H254" s="2" t="s">
        <v>14</v>
      </c>
      <c r="I254" s="21" t="s">
        <v>15</v>
      </c>
      <c r="J254" s="22">
        <v>8</v>
      </c>
      <c r="K254" s="22">
        <f t="shared" ref="K254:N254" si="93">$C$3*0.25</f>
        <v>105</v>
      </c>
      <c r="L254" s="22">
        <f t="shared" si="93"/>
        <v>105</v>
      </c>
      <c r="M254" s="22">
        <f t="shared" si="93"/>
        <v>105</v>
      </c>
      <c r="N254" s="22">
        <f t="shared" si="93"/>
        <v>105</v>
      </c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spans="1:25" ht="12.75" customHeight="1" x14ac:dyDescent="0.2">
      <c r="A255" s="2"/>
      <c r="B255" s="21"/>
      <c r="C255" s="22">
        <v>5</v>
      </c>
      <c r="D255" s="22">
        <f>$C$3*0.4</f>
        <v>168</v>
      </c>
      <c r="E255" s="23"/>
      <c r="F255" s="23"/>
      <c r="G255" s="23"/>
      <c r="H255" s="2"/>
      <c r="I255" s="21"/>
      <c r="J255" s="22">
        <v>5</v>
      </c>
      <c r="K255" s="22">
        <f t="shared" ref="K255:N255" si="94">$C$3*0.4</f>
        <v>168</v>
      </c>
      <c r="L255" s="22">
        <f t="shared" si="94"/>
        <v>168</v>
      </c>
      <c r="M255" s="22">
        <f t="shared" si="94"/>
        <v>168</v>
      </c>
      <c r="N255" s="22">
        <f t="shared" si="94"/>
        <v>168</v>
      </c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spans="1:25" ht="12.75" customHeight="1" x14ac:dyDescent="0.2">
      <c r="A256" s="2"/>
      <c r="B256" s="21"/>
      <c r="C256" s="22">
        <v>4</v>
      </c>
      <c r="D256" s="22">
        <f>$C$3*0.5</f>
        <v>210</v>
      </c>
      <c r="E256" s="23"/>
      <c r="F256" s="23"/>
      <c r="G256" s="23"/>
      <c r="H256" s="2"/>
      <c r="I256" s="21"/>
      <c r="J256" s="22">
        <v>4</v>
      </c>
      <c r="K256" s="22">
        <f t="shared" ref="K256:N256" si="95">$C$3*0.5</f>
        <v>210</v>
      </c>
      <c r="L256" s="22">
        <f t="shared" si="95"/>
        <v>210</v>
      </c>
      <c r="M256" s="22">
        <f t="shared" si="95"/>
        <v>210</v>
      </c>
      <c r="N256" s="22">
        <f t="shared" si="95"/>
        <v>210</v>
      </c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spans="1:25" ht="12.75" customHeight="1" x14ac:dyDescent="0.2">
      <c r="A257" s="2"/>
      <c r="B257" s="21"/>
      <c r="C257" s="22">
        <v>3</v>
      </c>
      <c r="D257" s="22">
        <f>$C$3*0.65</f>
        <v>273</v>
      </c>
      <c r="E257" s="23"/>
      <c r="F257" s="23"/>
      <c r="G257" s="23"/>
      <c r="H257" s="2"/>
      <c r="I257" s="21"/>
      <c r="J257" s="22">
        <v>3</v>
      </c>
      <c r="K257" s="22">
        <f t="shared" ref="K257:N257" si="96">$C$3*0.65</f>
        <v>273</v>
      </c>
      <c r="L257" s="22">
        <f t="shared" si="96"/>
        <v>273</v>
      </c>
      <c r="M257" s="22">
        <f t="shared" si="96"/>
        <v>273</v>
      </c>
      <c r="N257" s="22">
        <f t="shared" si="96"/>
        <v>273</v>
      </c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 spans="1:25" ht="12.75" customHeight="1" x14ac:dyDescent="0.2">
      <c r="A258" s="2"/>
      <c r="B258" s="21"/>
      <c r="C258" s="24">
        <v>2</v>
      </c>
      <c r="D258" s="22">
        <f t="shared" ref="D258:D260" si="97">$C$3*0.8</f>
        <v>336</v>
      </c>
      <c r="E258" s="23"/>
      <c r="F258" s="23"/>
      <c r="G258" s="23"/>
      <c r="H258" s="2"/>
      <c r="I258" s="21"/>
      <c r="J258" s="22">
        <v>2</v>
      </c>
      <c r="K258" s="22">
        <f t="shared" ref="K258:N258" si="98">$C$3*0.75</f>
        <v>315</v>
      </c>
      <c r="L258" s="22">
        <f t="shared" si="98"/>
        <v>315</v>
      </c>
      <c r="M258" s="22">
        <f t="shared" si="98"/>
        <v>315</v>
      </c>
      <c r="N258" s="22">
        <f t="shared" si="98"/>
        <v>315</v>
      </c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 spans="1:25" ht="12.75" customHeight="1" x14ac:dyDescent="0.2">
      <c r="A259" s="2"/>
      <c r="B259" s="21"/>
      <c r="C259" s="24">
        <v>2</v>
      </c>
      <c r="D259" s="22">
        <f t="shared" si="97"/>
        <v>336</v>
      </c>
      <c r="E259" s="23"/>
      <c r="F259" s="23"/>
      <c r="G259" s="23"/>
      <c r="H259" s="2"/>
      <c r="I259" s="26" t="s">
        <v>60</v>
      </c>
      <c r="J259" s="22">
        <v>1</v>
      </c>
      <c r="K259" s="22"/>
      <c r="L259" s="22"/>
      <c r="M259" s="22"/>
      <c r="N259" s="22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 spans="1:25" ht="12.75" customHeight="1" x14ac:dyDescent="0.2">
      <c r="A260" s="2"/>
      <c r="B260" s="25"/>
      <c r="C260" s="24">
        <v>2</v>
      </c>
      <c r="D260" s="22">
        <f t="shared" si="97"/>
        <v>336</v>
      </c>
      <c r="E260" s="23"/>
      <c r="F260" s="23"/>
      <c r="G260" s="23"/>
      <c r="H260" s="2"/>
      <c r="I260" s="26" t="s">
        <v>49</v>
      </c>
      <c r="J260" s="22">
        <v>1</v>
      </c>
      <c r="K260" s="22"/>
      <c r="L260" s="22"/>
      <c r="M260" s="22"/>
      <c r="N260" s="22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 spans="1:25" ht="12.75" customHeight="1" x14ac:dyDescent="0.2">
      <c r="A261" s="2"/>
      <c r="B261" s="21" t="s">
        <v>46</v>
      </c>
      <c r="C261" s="22"/>
      <c r="D261" s="22"/>
      <c r="E261" s="23"/>
      <c r="F261" s="23"/>
      <c r="G261" s="23"/>
      <c r="H261" s="2"/>
      <c r="I261" s="26" t="s">
        <v>49</v>
      </c>
      <c r="J261" s="22">
        <v>1</v>
      </c>
      <c r="K261" s="22"/>
      <c r="L261" s="22"/>
      <c r="M261" s="22"/>
      <c r="N261" s="22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 spans="1:25" ht="12.75" customHeight="1" x14ac:dyDescent="0.2">
      <c r="A262" s="2" t="s">
        <v>20</v>
      </c>
      <c r="B262" s="21" t="s">
        <v>21</v>
      </c>
      <c r="C262" s="22">
        <v>8</v>
      </c>
      <c r="D262" s="22">
        <f>$D$3*0.25</f>
        <v>60</v>
      </c>
      <c r="E262" s="23"/>
      <c r="F262" s="23"/>
      <c r="G262" s="23"/>
      <c r="H262" s="2"/>
      <c r="I262" s="26" t="s">
        <v>61</v>
      </c>
      <c r="J262" s="22">
        <v>1</v>
      </c>
      <c r="K262" s="22"/>
      <c r="L262" s="22"/>
      <c r="M262" s="22"/>
      <c r="N262" s="22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 spans="1:25" ht="12.75" customHeight="1" x14ac:dyDescent="0.2">
      <c r="A263" s="2"/>
      <c r="B263" s="21"/>
      <c r="C263" s="22">
        <v>5</v>
      </c>
      <c r="D263" s="22">
        <f>$D$3*0.4</f>
        <v>96</v>
      </c>
      <c r="E263" s="23"/>
      <c r="F263" s="23"/>
      <c r="G263" s="23"/>
      <c r="H263" s="2"/>
      <c r="I263" s="21" t="s">
        <v>46</v>
      </c>
      <c r="J263" s="22"/>
      <c r="K263" s="22"/>
      <c r="L263" s="22"/>
      <c r="M263" s="22"/>
      <c r="N263" s="22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 spans="1:25" ht="12.75" customHeight="1" x14ac:dyDescent="0.2">
      <c r="A264" s="2"/>
      <c r="B264" s="21"/>
      <c r="C264" s="22">
        <v>4</v>
      </c>
      <c r="D264" s="22">
        <f>$D$3*0.5</f>
        <v>120</v>
      </c>
      <c r="E264" s="23"/>
      <c r="F264" s="23"/>
      <c r="G264" s="23"/>
      <c r="H264" s="2" t="s">
        <v>20</v>
      </c>
      <c r="I264" s="21" t="s">
        <v>21</v>
      </c>
      <c r="J264" s="22">
        <v>8</v>
      </c>
      <c r="K264" s="22">
        <f t="shared" ref="K264:N264" si="99">$D$3*0.25</f>
        <v>60</v>
      </c>
      <c r="L264" s="22">
        <f t="shared" si="99"/>
        <v>60</v>
      </c>
      <c r="M264" s="22">
        <f t="shared" si="99"/>
        <v>60</v>
      </c>
      <c r="N264" s="22">
        <f t="shared" si="99"/>
        <v>60</v>
      </c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 spans="1:25" ht="12.75" customHeight="1" x14ac:dyDescent="0.2">
      <c r="A265" s="2"/>
      <c r="B265" s="21"/>
      <c r="C265" s="22">
        <v>3</v>
      </c>
      <c r="D265" s="22">
        <f>$D$3*0.65</f>
        <v>156</v>
      </c>
      <c r="E265" s="23"/>
      <c r="F265" s="23"/>
      <c r="G265" s="23"/>
      <c r="H265" s="2"/>
      <c r="I265" s="21"/>
      <c r="J265" s="22">
        <v>5</v>
      </c>
      <c r="K265" s="22">
        <f t="shared" ref="K265:N265" si="100">$D$3*0.4</f>
        <v>96</v>
      </c>
      <c r="L265" s="22">
        <f t="shared" si="100"/>
        <v>96</v>
      </c>
      <c r="M265" s="22">
        <f t="shared" si="100"/>
        <v>96</v>
      </c>
      <c r="N265" s="22">
        <f t="shared" si="100"/>
        <v>96</v>
      </c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spans="1:25" ht="12.75" customHeight="1" x14ac:dyDescent="0.2">
      <c r="A266" s="2"/>
      <c r="B266" s="21"/>
      <c r="C266" s="24">
        <v>2</v>
      </c>
      <c r="D266" s="22">
        <f t="shared" ref="D266:D268" si="101">$D$3*0.8</f>
        <v>192</v>
      </c>
      <c r="E266" s="23"/>
      <c r="F266" s="23"/>
      <c r="G266" s="23"/>
      <c r="H266" s="2"/>
      <c r="I266" s="21"/>
      <c r="J266" s="22">
        <v>4</v>
      </c>
      <c r="K266" s="22">
        <f t="shared" ref="K266:N266" si="102">$D$3*0.5</f>
        <v>120</v>
      </c>
      <c r="L266" s="22">
        <f t="shared" si="102"/>
        <v>120</v>
      </c>
      <c r="M266" s="22">
        <f t="shared" si="102"/>
        <v>120</v>
      </c>
      <c r="N266" s="22">
        <f t="shared" si="102"/>
        <v>120</v>
      </c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 spans="1:25" ht="12.75" customHeight="1" x14ac:dyDescent="0.2">
      <c r="A267" s="2"/>
      <c r="B267" s="21"/>
      <c r="C267" s="24">
        <v>2</v>
      </c>
      <c r="D267" s="22">
        <f t="shared" si="101"/>
        <v>192</v>
      </c>
      <c r="E267" s="23"/>
      <c r="F267" s="23"/>
      <c r="G267" s="23"/>
      <c r="H267" s="2"/>
      <c r="I267" s="21"/>
      <c r="J267" s="22">
        <v>3</v>
      </c>
      <c r="K267" s="22">
        <f t="shared" ref="K267:N267" si="103">$D$3*0.65</f>
        <v>156</v>
      </c>
      <c r="L267" s="22">
        <f t="shared" si="103"/>
        <v>156</v>
      </c>
      <c r="M267" s="22">
        <f t="shared" si="103"/>
        <v>156</v>
      </c>
      <c r="N267" s="22">
        <f t="shared" si="103"/>
        <v>156</v>
      </c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spans="1:25" ht="12.75" customHeight="1" x14ac:dyDescent="0.2">
      <c r="A268" s="2"/>
      <c r="B268" s="25"/>
      <c r="C268" s="24">
        <v>2</v>
      </c>
      <c r="D268" s="22">
        <f t="shared" si="101"/>
        <v>192</v>
      </c>
      <c r="E268" s="23"/>
      <c r="F268" s="23"/>
      <c r="G268" s="23"/>
      <c r="H268" s="2"/>
      <c r="I268" s="21"/>
      <c r="J268" s="22">
        <v>2</v>
      </c>
      <c r="K268" s="22">
        <f t="shared" ref="K268:N268" si="104">$D$3*0.75</f>
        <v>180</v>
      </c>
      <c r="L268" s="22">
        <f t="shared" si="104"/>
        <v>180</v>
      </c>
      <c r="M268" s="22">
        <f t="shared" si="104"/>
        <v>180</v>
      </c>
      <c r="N268" s="22">
        <f t="shared" si="104"/>
        <v>180</v>
      </c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 spans="1:25" ht="12.75" customHeight="1" x14ac:dyDescent="0.2">
      <c r="A269" s="2" t="s">
        <v>24</v>
      </c>
      <c r="B269" s="10" t="s">
        <v>54</v>
      </c>
      <c r="C269" s="22" t="s">
        <v>29</v>
      </c>
      <c r="D269" s="22"/>
      <c r="E269" s="23"/>
      <c r="F269" s="23"/>
      <c r="G269" s="23"/>
      <c r="H269" s="2"/>
      <c r="I269" s="26" t="s">
        <v>60</v>
      </c>
      <c r="J269" s="22">
        <v>1</v>
      </c>
      <c r="K269" s="3"/>
      <c r="L269" s="22"/>
      <c r="M269" s="22"/>
      <c r="N269" s="3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 spans="1:25" ht="12.75" customHeight="1" x14ac:dyDescent="0.2">
      <c r="A270" s="2"/>
      <c r="B270" s="21"/>
      <c r="C270" s="22" t="s">
        <v>29</v>
      </c>
      <c r="D270" s="22"/>
      <c r="E270" s="23"/>
      <c r="F270" s="23"/>
      <c r="G270" s="23"/>
      <c r="H270" s="2"/>
      <c r="I270" s="26" t="s">
        <v>49</v>
      </c>
      <c r="J270" s="22">
        <v>1</v>
      </c>
      <c r="K270" s="3"/>
      <c r="L270" s="22"/>
      <c r="M270" s="22"/>
      <c r="N270" s="3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 spans="1:25" ht="12.75" customHeight="1" x14ac:dyDescent="0.2">
      <c r="A271" s="2"/>
      <c r="B271" s="21"/>
      <c r="C271" s="22" t="s">
        <v>29</v>
      </c>
      <c r="D271" s="22"/>
      <c r="E271" s="23"/>
      <c r="F271" s="23"/>
      <c r="G271" s="23"/>
      <c r="H271" s="2"/>
      <c r="I271" s="26" t="s">
        <v>49</v>
      </c>
      <c r="J271" s="22">
        <v>1</v>
      </c>
      <c r="K271" s="3"/>
      <c r="L271" s="22"/>
      <c r="M271" s="22"/>
      <c r="N271" s="3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 spans="1:25" ht="12.75" customHeight="1" x14ac:dyDescent="0.2">
      <c r="A272" s="2" t="s">
        <v>27</v>
      </c>
      <c r="B272" s="10" t="s">
        <v>54</v>
      </c>
      <c r="C272" s="22" t="s">
        <v>29</v>
      </c>
      <c r="D272" s="22"/>
      <c r="E272" s="23"/>
      <c r="F272" s="23"/>
      <c r="G272" s="23"/>
      <c r="H272" s="2"/>
      <c r="I272" s="26" t="s">
        <v>61</v>
      </c>
      <c r="J272" s="22">
        <v>1</v>
      </c>
      <c r="K272" s="3"/>
      <c r="L272" s="22"/>
      <c r="M272" s="22"/>
      <c r="N272" s="3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 spans="1:25" ht="12.75" customHeight="1" x14ac:dyDescent="0.2">
      <c r="A273" s="2"/>
      <c r="B273" s="21"/>
      <c r="C273" s="22" t="s">
        <v>29</v>
      </c>
      <c r="D273" s="22"/>
      <c r="E273" s="23"/>
      <c r="F273" s="23"/>
      <c r="G273" s="23"/>
      <c r="H273" s="2" t="s">
        <v>24</v>
      </c>
      <c r="I273" s="21" t="s">
        <v>4</v>
      </c>
      <c r="J273" s="22">
        <v>1</v>
      </c>
      <c r="K273" s="22" t="s">
        <v>26</v>
      </c>
      <c r="L273" s="17" t="s">
        <v>52</v>
      </c>
      <c r="M273" s="17" t="s">
        <v>52</v>
      </c>
      <c r="N273" s="22" t="s">
        <v>26</v>
      </c>
      <c r="O273" s="6" t="s">
        <v>68</v>
      </c>
      <c r="P273" s="11"/>
      <c r="Q273" s="4"/>
      <c r="R273" s="4"/>
      <c r="S273" s="4"/>
      <c r="T273" s="4"/>
      <c r="U273" s="4"/>
      <c r="V273" s="4"/>
      <c r="W273" s="4"/>
      <c r="X273" s="4"/>
      <c r="Y273" s="4"/>
    </row>
    <row r="274" spans="1:25" ht="12.75" customHeight="1" x14ac:dyDescent="0.2">
      <c r="A274" s="2"/>
      <c r="B274" s="21"/>
      <c r="C274" s="22" t="s">
        <v>29</v>
      </c>
      <c r="D274" s="22"/>
      <c r="E274" s="23"/>
      <c r="F274" s="23"/>
      <c r="G274" s="23"/>
      <c r="H274" s="2"/>
      <c r="I274" s="21"/>
      <c r="J274" s="22">
        <v>1</v>
      </c>
      <c r="K274" s="22" t="s">
        <v>26</v>
      </c>
      <c r="L274" s="17" t="s">
        <v>52</v>
      </c>
      <c r="M274" s="17" t="s">
        <v>52</v>
      </c>
      <c r="N274" s="22" t="s">
        <v>26</v>
      </c>
      <c r="O274" s="16" t="s">
        <v>50</v>
      </c>
      <c r="P274" s="16" t="s">
        <v>51</v>
      </c>
      <c r="Q274" s="4"/>
      <c r="R274" s="4"/>
      <c r="S274" s="4"/>
      <c r="T274" s="4"/>
      <c r="U274" s="4"/>
      <c r="V274" s="4"/>
      <c r="W274" s="4"/>
      <c r="X274" s="4"/>
      <c r="Y274" s="4"/>
    </row>
    <row r="275" spans="1:25" ht="12.75" customHeight="1" x14ac:dyDescent="0.2">
      <c r="A275" s="1"/>
      <c r="B275" s="27"/>
      <c r="C275" s="23"/>
      <c r="D275" s="23"/>
      <c r="E275" s="23"/>
      <c r="F275" s="23"/>
      <c r="G275" s="23"/>
      <c r="H275" s="2"/>
      <c r="I275" s="21"/>
      <c r="J275" s="22">
        <v>1</v>
      </c>
      <c r="K275" s="22" t="s">
        <v>26</v>
      </c>
      <c r="L275" s="17" t="s">
        <v>52</v>
      </c>
      <c r="M275" s="17" t="s">
        <v>52</v>
      </c>
      <c r="N275" s="22" t="s">
        <v>26</v>
      </c>
      <c r="O275" s="18">
        <v>0.7</v>
      </c>
      <c r="P275" s="11">
        <f t="shared" ref="P275:P278" si="105">O275*$E$3</f>
        <v>297.5</v>
      </c>
      <c r="Q275" s="4"/>
      <c r="R275" s="4"/>
      <c r="S275" s="4"/>
      <c r="T275" s="4"/>
      <c r="U275" s="4"/>
      <c r="V275" s="4"/>
      <c r="W275" s="4"/>
      <c r="X275" s="4"/>
      <c r="Y275" s="4"/>
    </row>
    <row r="276" spans="1:25" ht="12.75" customHeight="1" x14ac:dyDescent="0.2">
      <c r="A276" s="1"/>
      <c r="B276" s="1"/>
      <c r="C276" s="1"/>
      <c r="D276" s="1"/>
      <c r="E276" s="23"/>
      <c r="F276" s="23"/>
      <c r="G276" s="23"/>
      <c r="H276" s="2"/>
      <c r="I276" s="21"/>
      <c r="J276" s="22">
        <v>1</v>
      </c>
      <c r="K276" s="22" t="s">
        <v>26</v>
      </c>
      <c r="L276" s="17" t="s">
        <v>52</v>
      </c>
      <c r="M276" s="17" t="s">
        <v>52</v>
      </c>
      <c r="N276" s="22" t="s">
        <v>26</v>
      </c>
      <c r="O276" s="18">
        <v>0.75</v>
      </c>
      <c r="P276" s="11">
        <f t="shared" si="105"/>
        <v>318.75</v>
      </c>
      <c r="Q276" s="4"/>
      <c r="R276" s="4"/>
      <c r="S276" s="4"/>
      <c r="T276" s="4"/>
      <c r="U276" s="4"/>
      <c r="V276" s="4"/>
      <c r="W276" s="4"/>
      <c r="X276" s="4"/>
      <c r="Y276" s="4"/>
    </row>
    <row r="277" spans="1:25" ht="12.75" customHeight="1" x14ac:dyDescent="0.2">
      <c r="A277" s="1"/>
      <c r="B277" s="20"/>
      <c r="C277" s="1"/>
      <c r="D277" s="1"/>
      <c r="E277" s="23"/>
      <c r="F277" s="23"/>
      <c r="G277" s="23"/>
      <c r="H277" s="2"/>
      <c r="I277" s="21"/>
      <c r="J277" s="22">
        <v>1</v>
      </c>
      <c r="K277" s="22" t="s">
        <v>26</v>
      </c>
      <c r="L277" s="17" t="s">
        <v>52</v>
      </c>
      <c r="M277" s="17" t="s">
        <v>52</v>
      </c>
      <c r="N277" s="22" t="s">
        <v>26</v>
      </c>
      <c r="O277" s="18">
        <v>0.8</v>
      </c>
      <c r="P277" s="11">
        <f t="shared" si="105"/>
        <v>340</v>
      </c>
      <c r="Q277" s="4"/>
      <c r="R277" s="4"/>
      <c r="S277" s="4"/>
      <c r="T277" s="4"/>
      <c r="U277" s="4"/>
      <c r="V277" s="4"/>
      <c r="W277" s="4"/>
      <c r="X277" s="4"/>
      <c r="Y277" s="4"/>
    </row>
    <row r="278" spans="1:25" ht="12.75" customHeight="1" x14ac:dyDescent="0.2">
      <c r="A278" s="1"/>
      <c r="B278" s="20"/>
      <c r="C278" s="23"/>
      <c r="D278" s="23"/>
      <c r="E278" s="23"/>
      <c r="F278" s="23"/>
      <c r="G278" s="23"/>
      <c r="H278" s="2"/>
      <c r="I278" s="26" t="s">
        <v>49</v>
      </c>
      <c r="J278" s="22">
        <v>1</v>
      </c>
      <c r="K278" s="22" t="s">
        <v>26</v>
      </c>
      <c r="L278" s="22"/>
      <c r="M278" s="22"/>
      <c r="N278" s="22" t="s">
        <v>26</v>
      </c>
      <c r="O278" s="18">
        <v>0.85</v>
      </c>
      <c r="P278" s="11">
        <f t="shared" si="105"/>
        <v>361.25</v>
      </c>
      <c r="Q278" s="4"/>
      <c r="R278" s="4"/>
      <c r="S278" s="4"/>
      <c r="T278" s="4"/>
      <c r="U278" s="4"/>
      <c r="V278" s="4"/>
      <c r="W278" s="4"/>
      <c r="X278" s="4"/>
      <c r="Y278" s="4"/>
    </row>
    <row r="279" spans="1:25" ht="12.75" customHeight="1" x14ac:dyDescent="0.2">
      <c r="A279" s="1"/>
      <c r="B279" s="20"/>
      <c r="C279" s="23"/>
      <c r="D279" s="23"/>
      <c r="E279" s="23"/>
      <c r="F279" s="23"/>
      <c r="G279" s="23"/>
      <c r="H279" s="2"/>
      <c r="I279" s="26" t="s">
        <v>49</v>
      </c>
      <c r="J279" s="22">
        <v>1</v>
      </c>
      <c r="K279" s="22" t="s">
        <v>26</v>
      </c>
      <c r="L279" s="22"/>
      <c r="M279" s="22"/>
      <c r="N279" s="22" t="s">
        <v>26</v>
      </c>
      <c r="O279" s="11"/>
      <c r="P279" s="11"/>
      <c r="Q279" s="4"/>
      <c r="R279" s="4"/>
      <c r="S279" s="4"/>
      <c r="T279" s="4"/>
      <c r="U279" s="4"/>
      <c r="V279" s="4"/>
      <c r="W279" s="4"/>
      <c r="X279" s="4"/>
      <c r="Y279" s="4"/>
    </row>
    <row r="280" spans="1:25" ht="12.75" customHeight="1" x14ac:dyDescent="0.2">
      <c r="A280" s="1"/>
      <c r="B280" s="20"/>
      <c r="C280" s="23"/>
      <c r="D280" s="23"/>
      <c r="E280" s="23"/>
      <c r="F280" s="23"/>
      <c r="G280" s="23"/>
      <c r="H280" s="2"/>
      <c r="I280" s="26" t="s">
        <v>49</v>
      </c>
      <c r="J280" s="22">
        <v>1</v>
      </c>
      <c r="K280" s="22" t="s">
        <v>26</v>
      </c>
      <c r="L280" s="22"/>
      <c r="M280" s="22"/>
      <c r="N280" s="22" t="s">
        <v>26</v>
      </c>
      <c r="O280" s="6" t="s">
        <v>68</v>
      </c>
      <c r="P280" s="11"/>
      <c r="Q280" s="4"/>
      <c r="R280" s="4"/>
      <c r="S280" s="4"/>
      <c r="T280" s="4"/>
      <c r="U280" s="4"/>
      <c r="V280" s="4"/>
      <c r="W280" s="4"/>
      <c r="X280" s="4"/>
      <c r="Y280" s="4"/>
    </row>
    <row r="281" spans="1:25" ht="12.75" customHeight="1" x14ac:dyDescent="0.2">
      <c r="A281" s="1"/>
      <c r="B281" s="20"/>
      <c r="C281" s="23"/>
      <c r="D281" s="23"/>
      <c r="E281" s="23"/>
      <c r="F281" s="23"/>
      <c r="G281" s="23"/>
      <c r="H281" s="2"/>
      <c r="I281" s="26" t="s">
        <v>49</v>
      </c>
      <c r="J281" s="22">
        <v>1</v>
      </c>
      <c r="K281" s="22" t="s">
        <v>26</v>
      </c>
      <c r="L281" s="22"/>
      <c r="M281" s="22"/>
      <c r="N281" s="22" t="s">
        <v>26</v>
      </c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spans="1:25" ht="12.75" customHeight="1" x14ac:dyDescent="0.2">
      <c r="A282" s="1"/>
      <c r="B282" s="20"/>
      <c r="C282" s="23"/>
      <c r="D282" s="23"/>
      <c r="E282" s="23"/>
      <c r="F282" s="23"/>
      <c r="G282" s="23"/>
      <c r="H282" s="2"/>
      <c r="I282" s="26" t="s">
        <v>49</v>
      </c>
      <c r="J282" s="22">
        <v>1</v>
      </c>
      <c r="K282" s="22" t="s">
        <v>26</v>
      </c>
      <c r="L282" s="22"/>
      <c r="M282" s="22"/>
      <c r="N282" s="22" t="s">
        <v>26</v>
      </c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spans="1:25" ht="12.75" customHeight="1" x14ac:dyDescent="0.2">
      <c r="A283" s="1"/>
      <c r="B283" s="20"/>
      <c r="C283" s="23"/>
      <c r="D283" s="23"/>
      <c r="E283" s="23"/>
      <c r="F283" s="23"/>
      <c r="G283" s="23"/>
      <c r="H283" s="2" t="s">
        <v>27</v>
      </c>
      <c r="I283" s="10" t="s">
        <v>54</v>
      </c>
      <c r="J283" s="22" t="s">
        <v>29</v>
      </c>
      <c r="K283" s="22"/>
      <c r="L283" s="22"/>
      <c r="M283" s="3"/>
      <c r="N283" s="3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spans="1:25" ht="12.75" customHeight="1" x14ac:dyDescent="0.2">
      <c r="A284" s="1"/>
      <c r="B284" s="27"/>
      <c r="C284" s="23"/>
      <c r="D284" s="23"/>
      <c r="E284" s="23"/>
      <c r="F284" s="23"/>
      <c r="G284" s="23"/>
      <c r="H284" s="2"/>
      <c r="I284" s="21"/>
      <c r="J284" s="22" t="s">
        <v>29</v>
      </c>
      <c r="K284" s="22"/>
      <c r="L284" s="22"/>
      <c r="M284" s="3"/>
      <c r="N284" s="3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 spans="1:25" ht="12.75" customHeight="1" x14ac:dyDescent="0.2">
      <c r="A285" s="1"/>
      <c r="B285" s="20"/>
      <c r="C285" s="23"/>
      <c r="D285" s="23"/>
      <c r="E285" s="23"/>
      <c r="F285" s="23"/>
      <c r="G285" s="23"/>
      <c r="H285" s="2"/>
      <c r="I285" s="21"/>
      <c r="J285" s="22" t="s">
        <v>29</v>
      </c>
      <c r="K285" s="22"/>
      <c r="L285" s="22"/>
      <c r="M285" s="3"/>
      <c r="N285" s="3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 spans="1:25" ht="12.75" customHeight="1" x14ac:dyDescent="0.2">
      <c r="A286" s="1"/>
      <c r="B286" s="20"/>
      <c r="C286" s="23"/>
      <c r="D286" s="23"/>
      <c r="E286" s="23"/>
      <c r="F286" s="23"/>
      <c r="G286" s="23"/>
      <c r="H286" s="2" t="s">
        <v>30</v>
      </c>
      <c r="I286" s="10" t="s">
        <v>54</v>
      </c>
      <c r="J286" s="22" t="s">
        <v>29</v>
      </c>
      <c r="K286" s="22"/>
      <c r="L286" s="22"/>
      <c r="M286" s="3"/>
      <c r="N286" s="3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 spans="1:25" ht="12.75" customHeight="1" x14ac:dyDescent="0.2">
      <c r="A287" s="1"/>
      <c r="B287" s="20"/>
      <c r="C287" s="23"/>
      <c r="D287" s="23"/>
      <c r="E287" s="23"/>
      <c r="F287" s="23"/>
      <c r="G287" s="23"/>
      <c r="H287" s="2"/>
      <c r="I287" s="21"/>
      <c r="J287" s="22" t="s">
        <v>29</v>
      </c>
      <c r="K287" s="22"/>
      <c r="L287" s="22"/>
      <c r="M287" s="3"/>
      <c r="N287" s="3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 spans="1:25" ht="12.75" customHeight="1" x14ac:dyDescent="0.2">
      <c r="A288" s="1"/>
      <c r="B288" s="20"/>
      <c r="C288" s="23"/>
      <c r="D288" s="23"/>
      <c r="E288" s="23"/>
      <c r="F288" s="23"/>
      <c r="G288" s="23"/>
      <c r="H288" s="2"/>
      <c r="I288" s="21"/>
      <c r="J288" s="22" t="s">
        <v>29</v>
      </c>
      <c r="K288" s="22"/>
      <c r="L288" s="22"/>
      <c r="M288" s="3"/>
      <c r="N288" s="3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 spans="1:25" ht="12.75" customHeight="1" x14ac:dyDescent="0.2">
      <c r="A289" s="1"/>
      <c r="B289" s="20"/>
      <c r="C289" s="23"/>
      <c r="D289" s="23"/>
      <c r="E289" s="23"/>
      <c r="F289" s="23"/>
      <c r="G289" s="23"/>
      <c r="H289" s="1"/>
      <c r="I289" s="27"/>
      <c r="J289" s="23"/>
      <c r="K289" s="23"/>
      <c r="L289" s="23"/>
      <c r="M289" s="23"/>
      <c r="N289" s="23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spans="1:25" ht="12.75" customHeight="1" x14ac:dyDescent="0.2">
      <c r="A290" s="1"/>
      <c r="B290" s="20"/>
      <c r="C290" s="23"/>
      <c r="D290" s="23"/>
      <c r="E290" s="23"/>
      <c r="F290" s="23"/>
      <c r="G290" s="23"/>
      <c r="H290" s="1"/>
      <c r="I290" s="27"/>
      <c r="J290" s="23"/>
      <c r="K290" s="23"/>
      <c r="L290" s="23"/>
      <c r="M290" s="23"/>
      <c r="N290" s="23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 spans="1:25" ht="12.75" customHeight="1" x14ac:dyDescent="0.2">
      <c r="A291" s="1"/>
      <c r="B291" s="27"/>
      <c r="C291" s="23"/>
      <c r="D291" s="23"/>
      <c r="E291" s="23"/>
      <c r="F291" s="23"/>
      <c r="G291" s="23"/>
      <c r="H291" s="1"/>
      <c r="I291" s="27"/>
      <c r="J291" s="23"/>
      <c r="K291" s="23"/>
      <c r="L291" s="23"/>
      <c r="M291" s="23"/>
      <c r="N291" s="23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 spans="1:25" ht="12.75" customHeight="1" x14ac:dyDescent="0.2">
      <c r="A292" s="1"/>
      <c r="B292" s="20"/>
      <c r="C292" s="23"/>
      <c r="D292" s="23"/>
      <c r="E292" s="23"/>
      <c r="F292" s="23"/>
      <c r="G292" s="23"/>
      <c r="H292" s="1"/>
      <c r="I292" s="27"/>
      <c r="J292" s="23"/>
      <c r="K292" s="23"/>
      <c r="L292" s="23"/>
      <c r="M292" s="23"/>
      <c r="N292" s="23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 spans="1:25" ht="12.75" customHeight="1" x14ac:dyDescent="0.2">
      <c r="A293" s="1"/>
      <c r="B293" s="20"/>
      <c r="C293" s="23"/>
      <c r="D293" s="23"/>
      <c r="E293" s="23"/>
      <c r="F293" s="23"/>
      <c r="G293" s="23"/>
      <c r="H293" s="1"/>
      <c r="I293" s="20"/>
      <c r="J293" s="23"/>
      <c r="K293" s="23"/>
      <c r="L293" s="23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 spans="1:25" ht="12.75" customHeight="1" x14ac:dyDescent="0.2">
      <c r="A294" s="1"/>
      <c r="B294" s="20"/>
      <c r="C294" s="23"/>
      <c r="D294" s="23"/>
      <c r="E294" s="23"/>
      <c r="F294" s="23"/>
      <c r="G294" s="23"/>
      <c r="H294" s="1"/>
      <c r="I294" s="20"/>
      <c r="J294" s="23"/>
      <c r="K294" s="23"/>
      <c r="L294" s="23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 spans="1:25" ht="12.75" customHeight="1" x14ac:dyDescent="0.2">
      <c r="A295" s="1"/>
      <c r="B295" s="20"/>
      <c r="C295" s="23"/>
      <c r="D295" s="23"/>
      <c r="E295" s="23"/>
      <c r="F295" s="23"/>
      <c r="G295" s="23"/>
      <c r="H295" s="1"/>
      <c r="I295" s="20"/>
      <c r="J295" s="23"/>
      <c r="K295" s="23"/>
      <c r="L295" s="23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 spans="1:25" ht="12.75" customHeight="1" x14ac:dyDescent="0.2">
      <c r="A296" s="1"/>
      <c r="B296" s="20"/>
      <c r="C296" s="23"/>
      <c r="D296" s="23"/>
      <c r="E296" s="23"/>
      <c r="F296" s="23"/>
      <c r="G296" s="23"/>
      <c r="H296" s="1"/>
      <c r="I296" s="20"/>
      <c r="J296" s="23"/>
      <c r="K296" s="23"/>
      <c r="L296" s="23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 spans="1:25" ht="12.75" customHeight="1" x14ac:dyDescent="0.2">
      <c r="A297" s="1"/>
      <c r="B297" s="20"/>
      <c r="C297" s="23"/>
      <c r="D297" s="23"/>
      <c r="E297" s="23"/>
      <c r="F297" s="23"/>
      <c r="G297" s="23"/>
      <c r="H297" s="1"/>
      <c r="I297" s="20"/>
      <c r="J297" s="23"/>
      <c r="K297" s="23"/>
      <c r="L297" s="23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 spans="1:25" ht="12.75" customHeight="1" x14ac:dyDescent="0.2">
      <c r="A298" s="1"/>
      <c r="B298" s="20"/>
      <c r="C298" s="23"/>
      <c r="D298" s="23"/>
      <c r="E298" s="23"/>
      <c r="F298" s="23"/>
      <c r="G298" s="23"/>
      <c r="H298" s="1"/>
      <c r="I298" s="20"/>
      <c r="J298" s="23"/>
      <c r="K298" s="23"/>
      <c r="L298" s="23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 spans="1:25" ht="12.75" customHeight="1" x14ac:dyDescent="0.2">
      <c r="A299" s="1"/>
      <c r="B299" s="20"/>
      <c r="C299" s="23"/>
      <c r="D299" s="23"/>
      <c r="E299" s="23"/>
      <c r="F299" s="23"/>
      <c r="G299" s="23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 spans="1:25" ht="12.75" customHeight="1" x14ac:dyDescent="0.2">
      <c r="A300" s="2"/>
      <c r="B300" s="2" t="s">
        <v>81</v>
      </c>
      <c r="C300" s="2"/>
      <c r="D300" s="2" t="s">
        <v>40</v>
      </c>
      <c r="E300" s="2" t="s">
        <v>42</v>
      </c>
      <c r="F300" s="2" t="s">
        <v>43</v>
      </c>
      <c r="G300" s="2" t="s">
        <v>44</v>
      </c>
      <c r="H300" s="23"/>
      <c r="I300" s="1" t="s">
        <v>71</v>
      </c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 spans="1:25" ht="12.75" customHeight="1" x14ac:dyDescent="0.2">
      <c r="A301" s="2"/>
      <c r="B301" s="21"/>
      <c r="C301" s="2" t="s">
        <v>11</v>
      </c>
      <c r="D301" s="2" t="s">
        <v>45</v>
      </c>
      <c r="E301" s="2" t="s">
        <v>45</v>
      </c>
      <c r="F301" s="2" t="s">
        <v>45</v>
      </c>
      <c r="G301" s="2" t="s">
        <v>45</v>
      </c>
      <c r="H301" s="23"/>
      <c r="I301" s="38" t="s">
        <v>79</v>
      </c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 spans="1:25" ht="12.75" customHeight="1" x14ac:dyDescent="0.2">
      <c r="A302" s="2"/>
      <c r="B302" s="21" t="s">
        <v>46</v>
      </c>
      <c r="C302" s="22"/>
      <c r="D302" s="22"/>
      <c r="E302" s="22"/>
      <c r="F302" s="22"/>
      <c r="G302" s="22"/>
      <c r="H302" s="23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 spans="1:25" ht="12.75" customHeight="1" x14ac:dyDescent="0.2">
      <c r="A303" s="2" t="s">
        <v>14</v>
      </c>
      <c r="B303" s="21" t="s">
        <v>15</v>
      </c>
      <c r="C303" s="22">
        <v>8</v>
      </c>
      <c r="D303" s="22">
        <f t="shared" ref="D303:G303" si="106">$C$3*0.25</f>
        <v>105</v>
      </c>
      <c r="E303" s="22">
        <f t="shared" si="106"/>
        <v>105</v>
      </c>
      <c r="F303" s="22">
        <f t="shared" si="106"/>
        <v>105</v>
      </c>
      <c r="G303" s="22">
        <f t="shared" si="106"/>
        <v>105</v>
      </c>
      <c r="H303" s="23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 spans="1:25" ht="12.75" customHeight="1" x14ac:dyDescent="0.2">
      <c r="A304" s="2"/>
      <c r="B304" s="21"/>
      <c r="C304" s="22">
        <v>5</v>
      </c>
      <c r="D304" s="22">
        <f t="shared" ref="D304:G304" si="107">$C$3*0.4</f>
        <v>168</v>
      </c>
      <c r="E304" s="22">
        <f t="shared" si="107"/>
        <v>168</v>
      </c>
      <c r="F304" s="22">
        <f t="shared" si="107"/>
        <v>168</v>
      </c>
      <c r="G304" s="22">
        <f t="shared" si="107"/>
        <v>168</v>
      </c>
      <c r="H304" s="23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 spans="1:25" ht="12.75" customHeight="1" x14ac:dyDescent="0.2">
      <c r="A305" s="2"/>
      <c r="B305" s="21"/>
      <c r="C305" s="22">
        <v>4</v>
      </c>
      <c r="D305" s="22">
        <f t="shared" ref="D305:G305" si="108">$C$3*0.5</f>
        <v>210</v>
      </c>
      <c r="E305" s="22">
        <f t="shared" si="108"/>
        <v>210</v>
      </c>
      <c r="F305" s="22">
        <f t="shared" si="108"/>
        <v>210</v>
      </c>
      <c r="G305" s="22">
        <f t="shared" si="108"/>
        <v>210</v>
      </c>
      <c r="H305" s="23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 spans="1:25" ht="12.75" customHeight="1" x14ac:dyDescent="0.2">
      <c r="A306" s="2"/>
      <c r="B306" s="21"/>
      <c r="C306" s="22">
        <v>3</v>
      </c>
      <c r="D306" s="22">
        <f t="shared" ref="D306:G306" si="109">$C$3*0.65</f>
        <v>273</v>
      </c>
      <c r="E306" s="22">
        <f t="shared" si="109"/>
        <v>273</v>
      </c>
      <c r="F306" s="22">
        <f t="shared" si="109"/>
        <v>273</v>
      </c>
      <c r="G306" s="22">
        <f t="shared" si="109"/>
        <v>273</v>
      </c>
      <c r="H306" s="23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 spans="1:25" ht="12.75" customHeight="1" x14ac:dyDescent="0.2">
      <c r="A307" s="2"/>
      <c r="B307" s="21"/>
      <c r="C307" s="22">
        <v>2</v>
      </c>
      <c r="D307" s="22">
        <f t="shared" ref="D307:G307" si="110">$C$3*0.75</f>
        <v>315</v>
      </c>
      <c r="E307" s="22">
        <f t="shared" si="110"/>
        <v>315</v>
      </c>
      <c r="F307" s="22">
        <f t="shared" si="110"/>
        <v>315</v>
      </c>
      <c r="G307" s="22">
        <f t="shared" si="110"/>
        <v>315</v>
      </c>
      <c r="H307" s="23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 spans="1:25" ht="12.75" customHeight="1" x14ac:dyDescent="0.2">
      <c r="A308" s="2"/>
      <c r="B308" s="26" t="s">
        <v>60</v>
      </c>
      <c r="C308" s="22">
        <v>1</v>
      </c>
      <c r="D308" s="22"/>
      <c r="E308" s="22"/>
      <c r="F308" s="22"/>
      <c r="G308" s="22"/>
      <c r="H308" s="23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 spans="1:25" ht="12.75" customHeight="1" x14ac:dyDescent="0.2">
      <c r="A309" s="2"/>
      <c r="B309" s="26" t="s">
        <v>49</v>
      </c>
      <c r="C309" s="22">
        <v>1</v>
      </c>
      <c r="D309" s="22"/>
      <c r="E309" s="22"/>
      <c r="F309" s="22"/>
      <c r="G309" s="22"/>
      <c r="H309" s="23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 spans="1:25" ht="12.75" customHeight="1" x14ac:dyDescent="0.2">
      <c r="A310" s="2"/>
      <c r="B310" s="26" t="s">
        <v>49</v>
      </c>
      <c r="C310" s="22">
        <v>1</v>
      </c>
      <c r="D310" s="22"/>
      <c r="E310" s="22"/>
      <c r="F310" s="22"/>
      <c r="G310" s="22"/>
      <c r="H310" s="23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 spans="1:25" ht="12.75" customHeight="1" x14ac:dyDescent="0.2">
      <c r="A311" s="2"/>
      <c r="B311" s="26" t="s">
        <v>61</v>
      </c>
      <c r="C311" s="22">
        <v>1</v>
      </c>
      <c r="D311" s="22"/>
      <c r="E311" s="22"/>
      <c r="F311" s="22"/>
      <c r="G311" s="22"/>
      <c r="H311" s="23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 spans="1:25" ht="12.75" customHeight="1" x14ac:dyDescent="0.2">
      <c r="A312" s="2"/>
      <c r="B312" s="21" t="s">
        <v>46</v>
      </c>
      <c r="C312" s="22"/>
      <c r="D312" s="22"/>
      <c r="E312" s="22"/>
      <c r="F312" s="22"/>
      <c r="G312" s="22"/>
      <c r="H312" s="23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 spans="1:25" ht="12.75" customHeight="1" x14ac:dyDescent="0.2">
      <c r="A313" s="2" t="s">
        <v>20</v>
      </c>
      <c r="B313" s="21" t="s">
        <v>21</v>
      </c>
      <c r="C313" s="22">
        <v>8</v>
      </c>
      <c r="D313" s="22">
        <f t="shared" ref="D313:G313" si="111">$D$3*0.25</f>
        <v>60</v>
      </c>
      <c r="E313" s="22">
        <f t="shared" si="111"/>
        <v>60</v>
      </c>
      <c r="F313" s="22">
        <f t="shared" si="111"/>
        <v>60</v>
      </c>
      <c r="G313" s="22">
        <f t="shared" si="111"/>
        <v>60</v>
      </c>
      <c r="H313" s="23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 spans="1:25" ht="12.75" customHeight="1" x14ac:dyDescent="0.2">
      <c r="A314" s="2"/>
      <c r="B314" s="21"/>
      <c r="C314" s="22">
        <v>5</v>
      </c>
      <c r="D314" s="22">
        <f t="shared" ref="D314:G314" si="112">$D$3*0.4</f>
        <v>96</v>
      </c>
      <c r="E314" s="22">
        <f t="shared" si="112"/>
        <v>96</v>
      </c>
      <c r="F314" s="22">
        <f t="shared" si="112"/>
        <v>96</v>
      </c>
      <c r="G314" s="22">
        <f t="shared" si="112"/>
        <v>96</v>
      </c>
      <c r="H314" s="23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 spans="1:25" ht="12.75" customHeight="1" x14ac:dyDescent="0.2">
      <c r="A315" s="2"/>
      <c r="B315" s="21"/>
      <c r="C315" s="22">
        <v>4</v>
      </c>
      <c r="D315" s="22">
        <f t="shared" ref="D315:G315" si="113">$D$3*0.5</f>
        <v>120</v>
      </c>
      <c r="E315" s="22">
        <f t="shared" si="113"/>
        <v>120</v>
      </c>
      <c r="F315" s="22">
        <f t="shared" si="113"/>
        <v>120</v>
      </c>
      <c r="G315" s="22">
        <f t="shared" si="113"/>
        <v>120</v>
      </c>
      <c r="H315" s="23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 spans="1:25" ht="12.75" customHeight="1" x14ac:dyDescent="0.2">
      <c r="A316" s="2"/>
      <c r="B316" s="21"/>
      <c r="C316" s="22">
        <v>3</v>
      </c>
      <c r="D316" s="22">
        <f t="shared" ref="D316:G316" si="114">$D$3*0.65</f>
        <v>156</v>
      </c>
      <c r="E316" s="22">
        <f t="shared" si="114"/>
        <v>156</v>
      </c>
      <c r="F316" s="22">
        <f t="shared" si="114"/>
        <v>156</v>
      </c>
      <c r="G316" s="22">
        <f t="shared" si="114"/>
        <v>156</v>
      </c>
      <c r="H316" s="23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 spans="1:25" ht="12.75" customHeight="1" x14ac:dyDescent="0.2">
      <c r="A317" s="2"/>
      <c r="B317" s="21"/>
      <c r="C317" s="22">
        <v>2</v>
      </c>
      <c r="D317" s="22">
        <f t="shared" ref="D317:G317" si="115">$D$3*0.75</f>
        <v>180</v>
      </c>
      <c r="E317" s="22">
        <f t="shared" si="115"/>
        <v>180</v>
      </c>
      <c r="F317" s="22">
        <f t="shared" si="115"/>
        <v>180</v>
      </c>
      <c r="G317" s="22">
        <f t="shared" si="115"/>
        <v>180</v>
      </c>
      <c r="H317" s="23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 spans="1:25" ht="12.75" customHeight="1" x14ac:dyDescent="0.2">
      <c r="A318" s="2"/>
      <c r="B318" s="26" t="s">
        <v>69</v>
      </c>
      <c r="C318" s="22">
        <v>1</v>
      </c>
      <c r="D318" s="3"/>
      <c r="E318" s="22"/>
      <c r="F318" s="3"/>
      <c r="G318" s="3"/>
      <c r="H318" s="23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 spans="1:25" ht="12.75" customHeight="1" x14ac:dyDescent="0.2">
      <c r="A319" s="2"/>
      <c r="B319" s="26" t="s">
        <v>49</v>
      </c>
      <c r="C319" s="22">
        <v>1</v>
      </c>
      <c r="D319" s="3"/>
      <c r="E319" s="22"/>
      <c r="F319" s="3"/>
      <c r="G319" s="3"/>
      <c r="H319" s="23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 spans="1:25" ht="12.75" customHeight="1" x14ac:dyDescent="0.2">
      <c r="A320" s="2"/>
      <c r="B320" s="26" t="s">
        <v>49</v>
      </c>
      <c r="C320" s="22">
        <v>1</v>
      </c>
      <c r="D320" s="3"/>
      <c r="E320" s="22"/>
      <c r="F320" s="3"/>
      <c r="G320" s="3"/>
      <c r="H320" s="23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 spans="1:25" ht="12.75" customHeight="1" x14ac:dyDescent="0.2">
      <c r="A321" s="2"/>
      <c r="B321" s="26" t="s">
        <v>61</v>
      </c>
      <c r="C321" s="22">
        <v>1</v>
      </c>
      <c r="D321" s="3"/>
      <c r="E321" s="22"/>
      <c r="F321" s="3"/>
      <c r="G321" s="3"/>
      <c r="H321" s="6" t="s">
        <v>68</v>
      </c>
      <c r="I321" s="11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 spans="1:25" ht="12.75" customHeight="1" x14ac:dyDescent="0.2">
      <c r="A322" s="2" t="s">
        <v>24</v>
      </c>
      <c r="B322" s="21" t="s">
        <v>4</v>
      </c>
      <c r="C322" s="22">
        <v>1</v>
      </c>
      <c r="D322" s="22" t="s">
        <v>26</v>
      </c>
      <c r="E322" s="17" t="s">
        <v>52</v>
      </c>
      <c r="F322" s="22" t="s">
        <v>26</v>
      </c>
      <c r="G322" s="22" t="s">
        <v>26</v>
      </c>
      <c r="H322" s="16" t="s">
        <v>50</v>
      </c>
      <c r="I322" s="39" t="s">
        <v>70</v>
      </c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spans="1:25" ht="12.75" customHeight="1" x14ac:dyDescent="0.2">
      <c r="A323" s="2"/>
      <c r="B323" s="21"/>
      <c r="C323" s="22">
        <v>1</v>
      </c>
      <c r="D323" s="22" t="s">
        <v>26</v>
      </c>
      <c r="E323" s="17" t="s">
        <v>52</v>
      </c>
      <c r="F323" s="22" t="s">
        <v>26</v>
      </c>
      <c r="G323" s="22" t="s">
        <v>26</v>
      </c>
      <c r="H323" s="18">
        <v>0.7</v>
      </c>
      <c r="I323" s="11">
        <f t="shared" ref="I323:I326" si="116">H323*$E$3</f>
        <v>297.5</v>
      </c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spans="1:25" ht="12.75" customHeight="1" x14ac:dyDescent="0.2">
      <c r="A324" s="2"/>
      <c r="B324" s="21"/>
      <c r="C324" s="22">
        <v>1</v>
      </c>
      <c r="D324" s="22" t="s">
        <v>26</v>
      </c>
      <c r="E324" s="17" t="s">
        <v>52</v>
      </c>
      <c r="F324" s="22" t="s">
        <v>26</v>
      </c>
      <c r="G324" s="22" t="s">
        <v>26</v>
      </c>
      <c r="H324" s="18">
        <v>0.75</v>
      </c>
      <c r="I324" s="11">
        <f t="shared" si="116"/>
        <v>318.75</v>
      </c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spans="1:25" ht="12.75" customHeight="1" x14ac:dyDescent="0.2">
      <c r="A325" s="2"/>
      <c r="B325" s="21"/>
      <c r="C325" s="22">
        <v>1</v>
      </c>
      <c r="D325" s="22" t="s">
        <v>26</v>
      </c>
      <c r="E325" s="17" t="s">
        <v>52</v>
      </c>
      <c r="F325" s="22" t="s">
        <v>26</v>
      </c>
      <c r="G325" s="22" t="s">
        <v>26</v>
      </c>
      <c r="H325" s="18">
        <v>0.8</v>
      </c>
      <c r="I325" s="11">
        <f t="shared" si="116"/>
        <v>340</v>
      </c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 spans="1:25" ht="12.75" customHeight="1" x14ac:dyDescent="0.2">
      <c r="A326" s="2"/>
      <c r="B326" s="21"/>
      <c r="C326" s="22">
        <v>1</v>
      </c>
      <c r="D326" s="22" t="s">
        <v>26</v>
      </c>
      <c r="E326" s="17" t="s">
        <v>52</v>
      </c>
      <c r="F326" s="22" t="s">
        <v>26</v>
      </c>
      <c r="G326" s="22" t="s">
        <v>26</v>
      </c>
      <c r="H326" s="18">
        <v>0.85</v>
      </c>
      <c r="I326" s="11">
        <f t="shared" si="116"/>
        <v>361.25</v>
      </c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 spans="1:25" ht="12.75" customHeight="1" x14ac:dyDescent="0.2">
      <c r="A327" s="2"/>
      <c r="B327" s="26" t="s">
        <v>49</v>
      </c>
      <c r="C327" s="22">
        <v>1</v>
      </c>
      <c r="D327" s="22" t="s">
        <v>26</v>
      </c>
      <c r="E327" s="22"/>
      <c r="F327" s="22" t="s">
        <v>26</v>
      </c>
      <c r="G327" s="22" t="s">
        <v>26</v>
      </c>
      <c r="H327" s="11"/>
      <c r="I327" s="11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 spans="1:25" ht="12.75" customHeight="1" x14ac:dyDescent="0.2">
      <c r="A328" s="2"/>
      <c r="B328" s="26" t="s">
        <v>49</v>
      </c>
      <c r="C328" s="22">
        <v>1</v>
      </c>
      <c r="D328" s="22" t="s">
        <v>26</v>
      </c>
      <c r="E328" s="22"/>
      <c r="F328" s="22" t="s">
        <v>26</v>
      </c>
      <c r="G328" s="22" t="s">
        <v>26</v>
      </c>
      <c r="H328" s="6" t="s">
        <v>68</v>
      </c>
      <c r="I328" s="11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 spans="1:25" ht="12.75" customHeight="1" x14ac:dyDescent="0.2">
      <c r="A329" s="2"/>
      <c r="B329" s="26" t="s">
        <v>49</v>
      </c>
      <c r="C329" s="22">
        <v>1</v>
      </c>
      <c r="D329" s="22" t="s">
        <v>26</v>
      </c>
      <c r="E329" s="22"/>
      <c r="F329" s="22" t="s">
        <v>26</v>
      </c>
      <c r="G329" s="22" t="s">
        <v>26</v>
      </c>
      <c r="H329" s="23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 spans="1:25" ht="12.75" customHeight="1" x14ac:dyDescent="0.2">
      <c r="A330" s="2"/>
      <c r="B330" s="26" t="s">
        <v>49</v>
      </c>
      <c r="C330" s="22">
        <v>1</v>
      </c>
      <c r="D330" s="22" t="s">
        <v>26</v>
      </c>
      <c r="E330" s="22"/>
      <c r="F330" s="22" t="s">
        <v>26</v>
      </c>
      <c r="G330" s="22" t="s">
        <v>26</v>
      </c>
      <c r="H330" s="23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 spans="1:25" ht="12.75" customHeight="1" x14ac:dyDescent="0.2">
      <c r="A331" s="2"/>
      <c r="B331" s="26" t="s">
        <v>49</v>
      </c>
      <c r="C331" s="22">
        <v>1</v>
      </c>
      <c r="D331" s="22" t="s">
        <v>26</v>
      </c>
      <c r="E331" s="22"/>
      <c r="F331" s="22" t="s">
        <v>26</v>
      </c>
      <c r="G331" s="22" t="s">
        <v>26</v>
      </c>
      <c r="H331" s="23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 spans="1:25" ht="12.75" customHeight="1" x14ac:dyDescent="0.2">
      <c r="A332" s="2" t="s">
        <v>27</v>
      </c>
      <c r="B332" s="10" t="s">
        <v>54</v>
      </c>
      <c r="C332" s="22" t="s">
        <v>29</v>
      </c>
      <c r="D332" s="22"/>
      <c r="E332" s="22"/>
      <c r="F332" s="3"/>
      <c r="G332" s="22"/>
      <c r="H332" s="23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 spans="1:25" ht="12.75" customHeight="1" x14ac:dyDescent="0.2">
      <c r="A333" s="2"/>
      <c r="B333" s="21"/>
      <c r="C333" s="22" t="s">
        <v>29</v>
      </c>
      <c r="D333" s="22"/>
      <c r="E333" s="22"/>
      <c r="F333" s="3"/>
      <c r="G333" s="22"/>
      <c r="H333" s="23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 spans="1:25" ht="12.75" customHeight="1" x14ac:dyDescent="0.2">
      <c r="A334" s="2"/>
      <c r="B334" s="21"/>
      <c r="C334" s="22" t="s">
        <v>29</v>
      </c>
      <c r="D334" s="22"/>
      <c r="E334" s="22"/>
      <c r="F334" s="3"/>
      <c r="G334" s="22"/>
      <c r="H334" s="23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 spans="1:25" ht="12.75" customHeight="1" x14ac:dyDescent="0.2">
      <c r="A335" s="2" t="s">
        <v>30</v>
      </c>
      <c r="B335" s="10" t="s">
        <v>54</v>
      </c>
      <c r="C335" s="22" t="s">
        <v>29</v>
      </c>
      <c r="D335" s="22"/>
      <c r="E335" s="22"/>
      <c r="F335" s="3"/>
      <c r="G335" s="22"/>
      <c r="H335" s="23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 spans="1:25" ht="12.75" customHeight="1" x14ac:dyDescent="0.2">
      <c r="A336" s="2"/>
      <c r="B336" s="21"/>
      <c r="C336" s="22" t="s">
        <v>29</v>
      </c>
      <c r="D336" s="22"/>
      <c r="E336" s="22"/>
      <c r="F336" s="3"/>
      <c r="G336" s="22"/>
      <c r="H336" s="23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 spans="1:25" ht="12.75" customHeight="1" x14ac:dyDescent="0.2">
      <c r="A337" s="2"/>
      <c r="B337" s="21"/>
      <c r="C337" s="22" t="s">
        <v>29</v>
      </c>
      <c r="D337" s="22"/>
      <c r="E337" s="22"/>
      <c r="F337" s="3"/>
      <c r="G337" s="22"/>
      <c r="H337" s="23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 spans="1:25" ht="12.75" customHeight="1" x14ac:dyDescent="0.2">
      <c r="A338" s="1"/>
      <c r="B338" s="27"/>
      <c r="C338" s="23"/>
      <c r="D338" s="23"/>
      <c r="E338" s="23"/>
      <c r="F338" s="23"/>
      <c r="G338" s="23"/>
      <c r="H338" s="23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 spans="1:25" ht="12.75" customHeight="1" x14ac:dyDescent="0.2">
      <c r="A339" s="1"/>
      <c r="B339" s="27"/>
      <c r="C339" s="23"/>
      <c r="D339" s="23"/>
      <c r="E339" s="23"/>
      <c r="F339" s="23"/>
      <c r="G339" s="23"/>
      <c r="H339" s="23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 spans="1:25" ht="12.75" customHeight="1" x14ac:dyDescent="0.2">
      <c r="A340" s="1"/>
      <c r="B340" s="27"/>
      <c r="C340" s="23"/>
      <c r="D340" s="23"/>
      <c r="E340" s="23"/>
      <c r="F340" s="23"/>
      <c r="G340" s="23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 spans="1:25" ht="12.75" customHeight="1" x14ac:dyDescent="0.2">
      <c r="A341" s="1"/>
      <c r="B341" s="27"/>
      <c r="C341" s="23"/>
      <c r="D341" s="23"/>
      <c r="E341" s="23"/>
      <c r="F341" s="23"/>
      <c r="G341" s="23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spans="1:25" ht="12.75" customHeight="1" x14ac:dyDescent="0.2">
      <c r="A342" s="1"/>
      <c r="B342" s="20"/>
      <c r="C342" s="23"/>
      <c r="D342" s="23"/>
      <c r="E342" s="23"/>
      <c r="F342" s="4"/>
      <c r="G342" s="23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 spans="1:25" ht="12.75" customHeight="1" x14ac:dyDescent="0.2">
      <c r="A343" s="1"/>
      <c r="B343" s="20"/>
      <c r="C343" s="23"/>
      <c r="D343" s="23"/>
      <c r="E343" s="23"/>
      <c r="F343" s="23"/>
      <c r="G343" s="23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 spans="1:25" ht="12.75" customHeight="1" x14ac:dyDescent="0.2">
      <c r="A344" s="1"/>
      <c r="B344" s="20"/>
      <c r="C344" s="23"/>
      <c r="D344" s="23"/>
      <c r="E344" s="23"/>
      <c r="F344" s="23"/>
      <c r="G344" s="23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 spans="1:25" ht="12.75" customHeight="1" x14ac:dyDescent="0.2">
      <c r="A345" s="1"/>
      <c r="B345" s="20"/>
      <c r="C345" s="23"/>
      <c r="D345" s="23"/>
      <c r="E345" s="23"/>
      <c r="F345" s="23"/>
      <c r="G345" s="23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 spans="1:25" ht="12.75" customHeight="1" x14ac:dyDescent="0.2">
      <c r="A346" s="1"/>
      <c r="B346" s="20"/>
      <c r="C346" s="23"/>
      <c r="D346" s="23"/>
      <c r="E346" s="23"/>
      <c r="F346" s="23"/>
      <c r="G346" s="23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 spans="1:25" ht="12.75" customHeight="1" x14ac:dyDescent="0.2">
      <c r="A347" s="1"/>
      <c r="B347" s="20"/>
      <c r="C347" s="23"/>
      <c r="D347" s="23"/>
      <c r="E347" s="23"/>
      <c r="F347" s="23"/>
      <c r="G347" s="23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spans="1:25" ht="12.75" customHeight="1" x14ac:dyDescent="0.2">
      <c r="A348" s="1"/>
      <c r="B348" s="20"/>
      <c r="C348" s="23"/>
      <c r="D348" s="23"/>
      <c r="E348" s="23"/>
      <c r="F348" s="23"/>
      <c r="G348" s="23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 spans="1:25" ht="12.75" customHeight="1" x14ac:dyDescent="0.2">
      <c r="A349" s="1"/>
      <c r="B349" s="20"/>
      <c r="C349" s="23"/>
      <c r="D349" s="23"/>
      <c r="E349" s="23"/>
      <c r="F349" s="23"/>
      <c r="G349" s="23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 spans="1:25" ht="12.75" customHeight="1" x14ac:dyDescent="0.2">
      <c r="A350" s="1"/>
      <c r="B350" s="20"/>
      <c r="C350" s="23"/>
      <c r="D350" s="23"/>
      <c r="E350" s="23"/>
      <c r="F350" s="23"/>
      <c r="G350" s="23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 spans="1:25" ht="12.75" customHeight="1" x14ac:dyDescent="0.2">
      <c r="A351" s="1"/>
      <c r="B351" s="20"/>
      <c r="C351" s="23"/>
      <c r="D351" s="23"/>
      <c r="E351" s="23"/>
      <c r="F351" s="23"/>
      <c r="G351" s="23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 spans="1:25" ht="12.75" customHeight="1" x14ac:dyDescent="0.2">
      <c r="A352" s="1"/>
      <c r="B352" s="20"/>
      <c r="C352" s="23"/>
      <c r="D352" s="23"/>
      <c r="E352" s="23"/>
      <c r="F352" s="23"/>
      <c r="G352" s="23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 spans="1:25" ht="12.75" customHeight="1" x14ac:dyDescent="0.2">
      <c r="A353" s="1"/>
      <c r="B353" s="20"/>
      <c r="C353" s="23"/>
      <c r="D353" s="23"/>
      <c r="E353" s="23"/>
      <c r="F353" s="23"/>
      <c r="G353" s="23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 spans="1:25" ht="12.75" customHeight="1" x14ac:dyDescent="0.2">
      <c r="A354" s="1"/>
      <c r="B354" s="20"/>
      <c r="C354" s="23"/>
      <c r="D354" s="23"/>
      <c r="E354" s="23"/>
      <c r="F354" s="23"/>
      <c r="G354" s="23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 spans="1:25" ht="12.75" customHeight="1" x14ac:dyDescent="0.2">
      <c r="A355" s="1"/>
      <c r="B355" s="20"/>
      <c r="C355" s="23"/>
      <c r="D355" s="23"/>
      <c r="E355" s="23"/>
      <c r="F355" s="23"/>
      <c r="G355" s="23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 spans="1:25" ht="12.75" customHeight="1" x14ac:dyDescent="0.2">
      <c r="A356" s="1"/>
      <c r="B356" s="20"/>
      <c r="C356" s="23"/>
      <c r="D356" s="23"/>
      <c r="E356" s="23"/>
      <c r="F356" s="23"/>
      <c r="G356" s="23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 spans="1:25" ht="12.75" customHeight="1" x14ac:dyDescent="0.2">
      <c r="A357" s="1"/>
      <c r="B357" s="20"/>
      <c r="C357" s="23"/>
      <c r="D357" s="23"/>
      <c r="E357" s="23"/>
      <c r="F357" s="23"/>
      <c r="G357" s="23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 spans="1:25" ht="12.75" customHeight="1" x14ac:dyDescent="0.2">
      <c r="A358" s="1"/>
      <c r="B358" s="20"/>
      <c r="C358" s="23"/>
      <c r="D358" s="23"/>
      <c r="E358" s="23"/>
      <c r="F358" s="23"/>
      <c r="G358" s="23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 spans="1:25" ht="12.75" customHeight="1" x14ac:dyDescent="0.2">
      <c r="A359" s="1"/>
      <c r="B359" s="20"/>
      <c r="C359" s="23"/>
      <c r="D359" s="23"/>
      <c r="E359" s="23"/>
      <c r="F359" s="23"/>
      <c r="G359" s="23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 spans="1:25" ht="12.75" customHeight="1" x14ac:dyDescent="0.2">
      <c r="A360" s="1"/>
      <c r="B360" s="20"/>
      <c r="C360" s="23"/>
      <c r="D360" s="23"/>
      <c r="E360" s="23"/>
      <c r="F360" s="23"/>
      <c r="G360" s="23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spans="1:25" ht="12.75" customHeight="1" x14ac:dyDescent="0.2">
      <c r="A361" s="1"/>
      <c r="B361" s="20"/>
      <c r="C361" s="23"/>
      <c r="D361" s="23"/>
      <c r="E361" s="23"/>
      <c r="F361" s="23"/>
      <c r="G361" s="23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spans="1:25" ht="12.75" customHeight="1" x14ac:dyDescent="0.2">
      <c r="A362" s="1"/>
      <c r="B362" s="20"/>
      <c r="C362" s="23"/>
      <c r="D362" s="23"/>
      <c r="E362" s="23"/>
      <c r="F362" s="23"/>
      <c r="G362" s="23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 spans="1:25" ht="12.75" customHeight="1" x14ac:dyDescent="0.2">
      <c r="A363" s="1"/>
      <c r="B363" s="20"/>
      <c r="C363" s="23"/>
      <c r="D363" s="23"/>
      <c r="E363" s="23"/>
      <c r="F363" s="23"/>
      <c r="G363" s="23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 spans="1:25" ht="12.75" customHeight="1" x14ac:dyDescent="0.2">
      <c r="A364" s="1"/>
      <c r="B364" s="20"/>
      <c r="C364" s="23"/>
      <c r="D364" s="23"/>
      <c r="E364" s="23"/>
      <c r="F364" s="23"/>
      <c r="G364" s="23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 spans="1:25" ht="12.75" customHeight="1" x14ac:dyDescent="0.2">
      <c r="A365" s="1"/>
      <c r="B365" s="20"/>
      <c r="C365" s="23"/>
      <c r="D365" s="23"/>
      <c r="E365" s="23"/>
      <c r="F365" s="23"/>
      <c r="G365" s="23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 spans="1:25" ht="12.75" customHeight="1" x14ac:dyDescent="0.2">
      <c r="A366" s="1"/>
      <c r="B366" s="20"/>
      <c r="C366" s="23"/>
      <c r="D366" s="23"/>
      <c r="E366" s="23"/>
      <c r="F366" s="23"/>
      <c r="G366" s="23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 spans="1:25" ht="12.75" customHeight="1" x14ac:dyDescent="0.2">
      <c r="A367" s="1"/>
      <c r="B367" s="20"/>
      <c r="C367" s="23"/>
      <c r="D367" s="23"/>
      <c r="E367" s="23"/>
      <c r="F367" s="23"/>
      <c r="G367" s="23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 spans="1:25" ht="12.75" customHeight="1" x14ac:dyDescent="0.2">
      <c r="A368" s="1"/>
      <c r="B368" s="20"/>
      <c r="C368" s="23"/>
      <c r="D368" s="23"/>
      <c r="E368" s="23"/>
      <c r="F368" s="23"/>
      <c r="G368" s="23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 spans="1:25" ht="12.75" customHeight="1" x14ac:dyDescent="0.2">
      <c r="A369" s="1"/>
      <c r="B369" s="20"/>
      <c r="C369" s="23"/>
      <c r="D369" s="23"/>
      <c r="E369" s="23"/>
      <c r="F369" s="23"/>
      <c r="G369" s="23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 spans="1:25" ht="12.75" customHeight="1" x14ac:dyDescent="0.2">
      <c r="A370" s="1"/>
      <c r="B370" s="20"/>
      <c r="C370" s="23"/>
      <c r="D370" s="23"/>
      <c r="E370" s="23"/>
      <c r="F370" s="23"/>
      <c r="G370" s="23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 spans="1:25" ht="12.75" customHeight="1" x14ac:dyDescent="0.2">
      <c r="A371" s="1"/>
      <c r="B371" s="20"/>
      <c r="C371" s="23"/>
      <c r="D371" s="23"/>
      <c r="E371" s="23"/>
      <c r="F371" s="23"/>
      <c r="G371" s="23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 spans="1:25" ht="12.75" customHeight="1" x14ac:dyDescent="0.2">
      <c r="A372" s="1"/>
      <c r="B372" s="20"/>
      <c r="C372" s="23"/>
      <c r="D372" s="23"/>
      <c r="E372" s="23"/>
      <c r="F372" s="23"/>
      <c r="G372" s="23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 spans="1:25" ht="12.75" customHeight="1" x14ac:dyDescent="0.2">
      <c r="A373" s="1"/>
      <c r="B373" s="20"/>
      <c r="C373" s="23"/>
      <c r="D373" s="23"/>
      <c r="E373" s="23"/>
      <c r="F373" s="23"/>
      <c r="G373" s="23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 spans="1:25" ht="12.75" customHeight="1" x14ac:dyDescent="0.2">
      <c r="A374" s="1"/>
      <c r="B374" s="20"/>
      <c r="C374" s="23"/>
      <c r="D374" s="23"/>
      <c r="E374" s="23"/>
      <c r="F374" s="23"/>
      <c r="G374" s="23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 spans="1:25" ht="12.75" customHeight="1" x14ac:dyDescent="0.2">
      <c r="A375" s="1"/>
      <c r="B375" s="20"/>
      <c r="C375" s="23"/>
      <c r="D375" s="23"/>
      <c r="E375" s="23"/>
      <c r="F375" s="23"/>
      <c r="G375" s="23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 spans="1:25" ht="12.75" customHeight="1" x14ac:dyDescent="0.2">
      <c r="A376" s="1"/>
      <c r="B376" s="20"/>
      <c r="C376" s="23"/>
      <c r="D376" s="23"/>
      <c r="E376" s="23"/>
      <c r="F376" s="23"/>
      <c r="G376" s="23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 spans="1:25" ht="12.75" customHeight="1" x14ac:dyDescent="0.2">
      <c r="A377" s="1"/>
      <c r="B377" s="20"/>
      <c r="C377" s="23"/>
      <c r="D377" s="23"/>
      <c r="E377" s="23"/>
      <c r="F377" s="23"/>
      <c r="G377" s="23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 spans="1:25" ht="12.75" customHeight="1" x14ac:dyDescent="0.2">
      <c r="A378" s="1"/>
      <c r="B378" s="20"/>
      <c r="C378" s="23"/>
      <c r="D378" s="23"/>
      <c r="E378" s="23"/>
      <c r="F378" s="23"/>
      <c r="G378" s="23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 spans="1:25" ht="12.75" customHeight="1" x14ac:dyDescent="0.2">
      <c r="A379" s="1"/>
      <c r="B379" s="20"/>
      <c r="C379" s="23"/>
      <c r="D379" s="23"/>
      <c r="E379" s="23"/>
      <c r="F379" s="23"/>
      <c r="G379" s="23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 spans="1:25" ht="12.75" customHeight="1" x14ac:dyDescent="0.2">
      <c r="A380" s="1"/>
      <c r="B380" s="20"/>
      <c r="C380" s="23"/>
      <c r="D380" s="23"/>
      <c r="E380" s="23"/>
      <c r="F380" s="23"/>
      <c r="G380" s="23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spans="1:25" ht="12.75" customHeight="1" x14ac:dyDescent="0.2">
      <c r="A381" s="1"/>
      <c r="B381" s="20"/>
      <c r="C381" s="23"/>
      <c r="D381" s="23"/>
      <c r="E381" s="23"/>
      <c r="F381" s="23"/>
      <c r="G381" s="23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spans="1:25" ht="12.75" customHeight="1" x14ac:dyDescent="0.2">
      <c r="A382" s="1"/>
      <c r="B382" s="20"/>
      <c r="C382" s="23"/>
      <c r="D382" s="23"/>
      <c r="E382" s="23"/>
      <c r="F382" s="23"/>
      <c r="G382" s="23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 spans="1:25" ht="12.75" customHeight="1" x14ac:dyDescent="0.2">
      <c r="A383" s="1"/>
      <c r="B383" s="20"/>
      <c r="C383" s="23"/>
      <c r="D383" s="23"/>
      <c r="E383" s="23"/>
      <c r="F383" s="23"/>
      <c r="G383" s="23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 spans="1:25" ht="12.75" customHeight="1" x14ac:dyDescent="0.2">
      <c r="A384" s="1"/>
      <c r="B384" s="20"/>
      <c r="C384" s="23"/>
      <c r="D384" s="23"/>
      <c r="E384" s="23"/>
      <c r="F384" s="23"/>
      <c r="G384" s="23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 spans="1:25" ht="12.75" customHeight="1" x14ac:dyDescent="0.2">
      <c r="A385" s="1"/>
      <c r="B385" s="20"/>
      <c r="C385" s="23"/>
      <c r="D385" s="23"/>
      <c r="E385" s="23"/>
      <c r="F385" s="23"/>
      <c r="G385" s="23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 spans="1:25" ht="12.75" customHeight="1" x14ac:dyDescent="0.2">
      <c r="A386" s="1"/>
      <c r="B386" s="20"/>
      <c r="C386" s="23"/>
      <c r="D386" s="23"/>
      <c r="E386" s="23"/>
      <c r="F386" s="23"/>
      <c r="G386" s="23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 spans="1:25" ht="12.75" customHeight="1" x14ac:dyDescent="0.2">
      <c r="A387" s="1"/>
      <c r="B387" s="20"/>
      <c r="C387" s="23"/>
      <c r="D387" s="23"/>
      <c r="E387" s="23"/>
      <c r="F387" s="23"/>
      <c r="G387" s="23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 spans="1:25" ht="12.75" customHeight="1" x14ac:dyDescent="0.2">
      <c r="A388" s="1"/>
      <c r="B388" s="20"/>
      <c r="C388" s="23"/>
      <c r="D388" s="23"/>
      <c r="E388" s="23"/>
      <c r="F388" s="23"/>
      <c r="G388" s="23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 spans="1:25" ht="12.75" customHeight="1" x14ac:dyDescent="0.2">
      <c r="A389" s="1"/>
      <c r="B389" s="20"/>
      <c r="C389" s="23"/>
      <c r="D389" s="23"/>
      <c r="E389" s="23"/>
      <c r="F389" s="23"/>
      <c r="G389" s="23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 spans="1:25" ht="12.75" customHeight="1" x14ac:dyDescent="0.2">
      <c r="A390" s="1"/>
      <c r="B390" s="20"/>
      <c r="C390" s="23"/>
      <c r="D390" s="23"/>
      <c r="E390" s="23"/>
      <c r="F390" s="23"/>
      <c r="G390" s="23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 spans="1:25" ht="12.75" customHeight="1" x14ac:dyDescent="0.2">
      <c r="A391" s="1"/>
      <c r="B391" s="20"/>
      <c r="C391" s="23"/>
      <c r="D391" s="23"/>
      <c r="E391" s="23"/>
      <c r="F391" s="23"/>
      <c r="G391" s="23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 spans="1:25" ht="12.75" customHeight="1" x14ac:dyDescent="0.2">
      <c r="A392" s="1"/>
      <c r="B392" s="20"/>
      <c r="C392" s="23"/>
      <c r="D392" s="23"/>
      <c r="E392" s="23"/>
      <c r="F392" s="23"/>
      <c r="G392" s="23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 spans="1:25" ht="12.75" customHeight="1" x14ac:dyDescent="0.2">
      <c r="A393" s="1"/>
      <c r="B393" s="20"/>
      <c r="C393" s="23"/>
      <c r="D393" s="23"/>
      <c r="E393" s="23"/>
      <c r="F393" s="23"/>
      <c r="G393" s="23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 spans="1:25" ht="12.75" customHeight="1" x14ac:dyDescent="0.2">
      <c r="A394" s="1"/>
      <c r="B394" s="20"/>
      <c r="C394" s="23"/>
      <c r="D394" s="23"/>
      <c r="E394" s="23"/>
      <c r="F394" s="23"/>
      <c r="G394" s="23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 spans="1:25" ht="12.75" customHeight="1" x14ac:dyDescent="0.2">
      <c r="A395" s="1"/>
      <c r="B395" s="20"/>
      <c r="C395" s="23"/>
      <c r="D395" s="23"/>
      <c r="E395" s="23"/>
      <c r="F395" s="23"/>
      <c r="G395" s="23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spans="1:25" ht="12.75" customHeight="1" x14ac:dyDescent="0.2">
      <c r="A396" s="1"/>
      <c r="B396" s="20"/>
      <c r="C396" s="23"/>
      <c r="D396" s="23"/>
      <c r="E396" s="23"/>
      <c r="F396" s="23"/>
      <c r="G396" s="23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 spans="1:25" ht="12.75" customHeight="1" x14ac:dyDescent="0.2">
      <c r="A397" s="1"/>
      <c r="B397" s="20"/>
      <c r="C397" s="23"/>
      <c r="D397" s="23"/>
      <c r="E397" s="23"/>
      <c r="F397" s="23"/>
      <c r="G397" s="23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 spans="1:25" ht="12.75" customHeight="1" x14ac:dyDescent="0.2">
      <c r="A398" s="1"/>
      <c r="B398" s="20"/>
      <c r="C398" s="23"/>
      <c r="D398" s="23"/>
      <c r="E398" s="23"/>
      <c r="F398" s="23"/>
      <c r="G398" s="23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 spans="1:25" ht="12.75" customHeight="1" x14ac:dyDescent="0.2">
      <c r="A399" s="1"/>
      <c r="B399" s="20"/>
      <c r="C399" s="23"/>
      <c r="D399" s="23"/>
      <c r="E399" s="23"/>
      <c r="F399" s="23"/>
      <c r="G399" s="23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spans="1:25" ht="12.75" customHeight="1" x14ac:dyDescent="0.2">
      <c r="A400" s="1"/>
      <c r="B400" s="20"/>
      <c r="C400" s="23"/>
      <c r="D400" s="23"/>
      <c r="E400" s="23"/>
      <c r="F400" s="23"/>
      <c r="G400" s="23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 spans="1:25" ht="12.75" customHeight="1" x14ac:dyDescent="0.2">
      <c r="A401" s="1"/>
      <c r="B401" s="20"/>
      <c r="C401" s="23"/>
      <c r="D401" s="23"/>
      <c r="E401" s="23"/>
      <c r="F401" s="23"/>
      <c r="G401" s="23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 spans="1:25" ht="12.75" customHeight="1" x14ac:dyDescent="0.2">
      <c r="A402" s="1"/>
      <c r="B402" s="20"/>
      <c r="C402" s="23"/>
      <c r="D402" s="23"/>
      <c r="E402" s="23"/>
      <c r="F402" s="23"/>
      <c r="G402" s="23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 spans="1:25" ht="12.75" customHeight="1" x14ac:dyDescent="0.2">
      <c r="A403" s="1"/>
      <c r="B403" s="20"/>
      <c r="C403" s="23"/>
      <c r="D403" s="23"/>
      <c r="E403" s="23"/>
      <c r="F403" s="23"/>
      <c r="G403" s="23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 spans="1:25" ht="12.75" customHeight="1" x14ac:dyDescent="0.2">
      <c r="A404" s="1"/>
      <c r="B404" s="20"/>
      <c r="C404" s="23"/>
      <c r="D404" s="23"/>
      <c r="E404" s="23"/>
      <c r="F404" s="23"/>
      <c r="G404" s="23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 spans="1:25" ht="12.75" customHeight="1" x14ac:dyDescent="0.2">
      <c r="A405" s="1"/>
      <c r="B405" s="20"/>
      <c r="C405" s="23"/>
      <c r="D405" s="23"/>
      <c r="E405" s="23"/>
      <c r="F405" s="23"/>
      <c r="G405" s="23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 spans="1:25" ht="12.75" customHeight="1" x14ac:dyDescent="0.2">
      <c r="A406" s="1"/>
      <c r="B406" s="20"/>
      <c r="C406" s="23"/>
      <c r="D406" s="23"/>
      <c r="E406" s="23"/>
      <c r="F406" s="23"/>
      <c r="G406" s="23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 spans="1:25" ht="12.75" customHeight="1" x14ac:dyDescent="0.2">
      <c r="A407" s="1"/>
      <c r="B407" s="20"/>
      <c r="C407" s="23"/>
      <c r="D407" s="23"/>
      <c r="E407" s="23"/>
      <c r="F407" s="23"/>
      <c r="G407" s="23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 spans="1:25" ht="12.75" customHeight="1" x14ac:dyDescent="0.2">
      <c r="A408" s="1"/>
      <c r="B408" s="20"/>
      <c r="C408" s="23"/>
      <c r="D408" s="23"/>
      <c r="E408" s="23"/>
      <c r="F408" s="23"/>
      <c r="G408" s="23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 spans="1:25" ht="12.75" customHeight="1" x14ac:dyDescent="0.2">
      <c r="A409" s="1"/>
      <c r="B409" s="20"/>
      <c r="C409" s="23"/>
      <c r="D409" s="23"/>
      <c r="E409" s="23"/>
      <c r="F409" s="23"/>
      <c r="G409" s="23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 spans="1:25" ht="12.75" customHeight="1" x14ac:dyDescent="0.2">
      <c r="A410" s="1"/>
      <c r="B410" s="20"/>
      <c r="C410" s="23"/>
      <c r="D410" s="23"/>
      <c r="E410" s="23"/>
      <c r="F410" s="23"/>
      <c r="G410" s="23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 spans="1:25" ht="12.75" customHeight="1" x14ac:dyDescent="0.2">
      <c r="A411" s="1"/>
      <c r="B411" s="20"/>
      <c r="C411" s="23"/>
      <c r="D411" s="23"/>
      <c r="E411" s="23"/>
      <c r="F411" s="23"/>
      <c r="G411" s="23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 spans="1:25" ht="12.75" customHeight="1" x14ac:dyDescent="0.2">
      <c r="A412" s="1"/>
      <c r="B412" s="20"/>
      <c r="C412" s="23"/>
      <c r="D412" s="23"/>
      <c r="E412" s="23"/>
      <c r="F412" s="23"/>
      <c r="G412" s="23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spans="1:25" ht="12.75" customHeight="1" x14ac:dyDescent="0.2">
      <c r="A413" s="1"/>
      <c r="B413" s="20"/>
      <c r="C413" s="23"/>
      <c r="D413" s="23"/>
      <c r="E413" s="23"/>
      <c r="F413" s="23"/>
      <c r="G413" s="23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 spans="1:25" ht="12.75" customHeight="1" x14ac:dyDescent="0.2">
      <c r="A414" s="1"/>
      <c r="B414" s="20"/>
      <c r="C414" s="23"/>
      <c r="D414" s="23"/>
      <c r="E414" s="23"/>
      <c r="F414" s="23"/>
      <c r="G414" s="23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 spans="1:25" ht="12.75" customHeight="1" x14ac:dyDescent="0.2">
      <c r="A415" s="1"/>
      <c r="B415" s="20"/>
      <c r="C415" s="23"/>
      <c r="D415" s="23"/>
      <c r="E415" s="23"/>
      <c r="F415" s="23"/>
      <c r="G415" s="23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 spans="1:25" ht="12.75" customHeight="1" x14ac:dyDescent="0.2">
      <c r="A416" s="1"/>
      <c r="B416" s="20"/>
      <c r="C416" s="23"/>
      <c r="D416" s="23"/>
      <c r="E416" s="23"/>
      <c r="F416" s="23"/>
      <c r="G416" s="23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 spans="1:25" ht="12.75" customHeight="1" x14ac:dyDescent="0.2">
      <c r="A417" s="1"/>
      <c r="B417" s="20"/>
      <c r="C417" s="23"/>
      <c r="D417" s="23"/>
      <c r="E417" s="23"/>
      <c r="F417" s="23"/>
      <c r="G417" s="23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 spans="1:25" ht="12.75" customHeight="1" x14ac:dyDescent="0.2">
      <c r="A418" s="1"/>
      <c r="B418" s="20"/>
      <c r="C418" s="23"/>
      <c r="D418" s="23"/>
      <c r="E418" s="23"/>
      <c r="F418" s="23"/>
      <c r="G418" s="23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 spans="1:25" ht="12.75" customHeight="1" x14ac:dyDescent="0.2">
      <c r="A419" s="1"/>
      <c r="B419" s="20"/>
      <c r="C419" s="23"/>
      <c r="D419" s="23"/>
      <c r="E419" s="23"/>
      <c r="F419" s="23"/>
      <c r="G419" s="23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 spans="1:25" ht="12.75" customHeight="1" x14ac:dyDescent="0.2">
      <c r="A420" s="1"/>
      <c r="B420" s="20"/>
      <c r="C420" s="23"/>
      <c r="D420" s="23"/>
      <c r="E420" s="23"/>
      <c r="F420" s="23"/>
      <c r="G420" s="23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 spans="1:25" ht="12.75" customHeight="1" x14ac:dyDescent="0.2">
      <c r="A421" s="1"/>
      <c r="B421" s="20"/>
      <c r="C421" s="23"/>
      <c r="D421" s="23"/>
      <c r="E421" s="23"/>
      <c r="F421" s="23"/>
      <c r="G421" s="23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 spans="1:25" ht="12.75" customHeight="1" x14ac:dyDescent="0.2">
      <c r="A422" s="1"/>
      <c r="B422" s="20"/>
      <c r="C422" s="23"/>
      <c r="D422" s="23"/>
      <c r="E422" s="23"/>
      <c r="F422" s="23"/>
      <c r="G422" s="23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 spans="1:25" ht="12.75" customHeight="1" x14ac:dyDescent="0.2">
      <c r="A423" s="1"/>
      <c r="B423" s="20"/>
      <c r="C423" s="23"/>
      <c r="D423" s="23"/>
      <c r="E423" s="23"/>
      <c r="F423" s="23"/>
      <c r="G423" s="23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 spans="1:25" ht="12.75" customHeight="1" x14ac:dyDescent="0.2">
      <c r="A424" s="1"/>
      <c r="B424" s="20"/>
      <c r="C424" s="23"/>
      <c r="D424" s="23"/>
      <c r="E424" s="23"/>
      <c r="F424" s="23"/>
      <c r="G424" s="23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 spans="1:25" ht="12.75" customHeight="1" x14ac:dyDescent="0.2">
      <c r="A425" s="1"/>
      <c r="B425" s="20"/>
      <c r="C425" s="23"/>
      <c r="D425" s="23"/>
      <c r="E425" s="23"/>
      <c r="F425" s="23"/>
      <c r="G425" s="23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 spans="1:25" ht="12.75" customHeight="1" x14ac:dyDescent="0.2">
      <c r="A426" s="1"/>
      <c r="B426" s="20"/>
      <c r="C426" s="23"/>
      <c r="D426" s="23"/>
      <c r="E426" s="23"/>
      <c r="F426" s="23"/>
      <c r="G426" s="23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 spans="1:25" ht="12.75" customHeight="1" x14ac:dyDescent="0.2">
      <c r="A427" s="1"/>
      <c r="B427" s="20"/>
      <c r="C427" s="23"/>
      <c r="D427" s="23"/>
      <c r="E427" s="23"/>
      <c r="F427" s="23"/>
      <c r="G427" s="23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 spans="1:25" ht="12.75" customHeight="1" x14ac:dyDescent="0.2">
      <c r="A428" s="1"/>
      <c r="B428" s="20"/>
      <c r="C428" s="23"/>
      <c r="D428" s="23"/>
      <c r="E428" s="23"/>
      <c r="F428" s="23"/>
      <c r="G428" s="23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 spans="1:25" ht="12.75" customHeight="1" x14ac:dyDescent="0.2">
      <c r="A429" s="1"/>
      <c r="B429" s="20"/>
      <c r="C429" s="23"/>
      <c r="D429" s="23"/>
      <c r="E429" s="23"/>
      <c r="F429" s="23"/>
      <c r="G429" s="23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 spans="1:25" ht="12.75" customHeight="1" x14ac:dyDescent="0.2">
      <c r="A430" s="1"/>
      <c r="B430" s="20"/>
      <c r="C430" s="23"/>
      <c r="D430" s="23"/>
      <c r="E430" s="23"/>
      <c r="F430" s="23"/>
      <c r="G430" s="23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 spans="1:25" ht="12.75" customHeight="1" x14ac:dyDescent="0.2">
      <c r="A431" s="1"/>
      <c r="B431" s="20"/>
      <c r="C431" s="23"/>
      <c r="D431" s="23"/>
      <c r="E431" s="23"/>
      <c r="F431" s="23"/>
      <c r="G431" s="23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 spans="1:25" ht="12.75" customHeight="1" x14ac:dyDescent="0.2">
      <c r="A432" s="1"/>
      <c r="B432" s="20"/>
      <c r="C432" s="23"/>
      <c r="D432" s="23"/>
      <c r="E432" s="23"/>
      <c r="F432" s="23"/>
      <c r="G432" s="23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 spans="1:25" ht="12.75" customHeight="1" x14ac:dyDescent="0.2">
      <c r="A433" s="1"/>
      <c r="B433" s="20"/>
      <c r="C433" s="23"/>
      <c r="D433" s="23"/>
      <c r="E433" s="23"/>
      <c r="F433" s="23"/>
      <c r="G433" s="23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spans="1:25" ht="12.75" customHeight="1" x14ac:dyDescent="0.2">
      <c r="A434" s="1"/>
      <c r="B434" s="20"/>
      <c r="C434" s="23"/>
      <c r="D434" s="23"/>
      <c r="E434" s="23"/>
      <c r="F434" s="23"/>
      <c r="G434" s="23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 spans="1:25" ht="12.75" customHeight="1" x14ac:dyDescent="0.2">
      <c r="A435" s="1"/>
      <c r="B435" s="20"/>
      <c r="C435" s="23"/>
      <c r="D435" s="23"/>
      <c r="E435" s="23"/>
      <c r="F435" s="23"/>
      <c r="G435" s="23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 spans="1:25" ht="12.75" customHeight="1" x14ac:dyDescent="0.2">
      <c r="A436" s="1"/>
      <c r="B436" s="20"/>
      <c r="C436" s="23"/>
      <c r="D436" s="23"/>
      <c r="E436" s="23"/>
      <c r="F436" s="23"/>
      <c r="G436" s="23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 spans="1:25" ht="12.75" customHeight="1" x14ac:dyDescent="0.2">
      <c r="A437" s="1"/>
      <c r="B437" s="20"/>
      <c r="C437" s="23"/>
      <c r="D437" s="23"/>
      <c r="E437" s="23"/>
      <c r="F437" s="23"/>
      <c r="G437" s="23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 spans="1:25" ht="12.75" customHeight="1" x14ac:dyDescent="0.2">
      <c r="A438" s="1"/>
      <c r="B438" s="20"/>
      <c r="C438" s="23"/>
      <c r="D438" s="23"/>
      <c r="E438" s="23"/>
      <c r="F438" s="23"/>
      <c r="G438" s="23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 spans="1:25" ht="12.75" customHeight="1" x14ac:dyDescent="0.2">
      <c r="A439" s="1"/>
      <c r="B439" s="20"/>
      <c r="C439" s="23"/>
      <c r="D439" s="23"/>
      <c r="E439" s="23"/>
      <c r="F439" s="23"/>
      <c r="G439" s="23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 spans="1:25" ht="12.75" customHeight="1" x14ac:dyDescent="0.2">
      <c r="A440" s="1"/>
      <c r="B440" s="20"/>
      <c r="C440" s="23"/>
      <c r="D440" s="23"/>
      <c r="E440" s="23"/>
      <c r="F440" s="23"/>
      <c r="G440" s="23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 spans="1:25" ht="12.75" customHeight="1" x14ac:dyDescent="0.2">
      <c r="A441" s="1"/>
      <c r="B441" s="20"/>
      <c r="C441" s="23"/>
      <c r="D441" s="23"/>
      <c r="E441" s="23"/>
      <c r="F441" s="23"/>
      <c r="G441" s="23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 spans="1:25" ht="12.75" customHeight="1" x14ac:dyDescent="0.2">
      <c r="A442" s="1"/>
      <c r="B442" s="20"/>
      <c r="C442" s="23"/>
      <c r="D442" s="23"/>
      <c r="E442" s="23"/>
      <c r="F442" s="23"/>
      <c r="G442" s="23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 spans="1:25" ht="12.75" customHeight="1" x14ac:dyDescent="0.2">
      <c r="A443" s="1"/>
      <c r="B443" s="20"/>
      <c r="C443" s="23"/>
      <c r="D443" s="23"/>
      <c r="E443" s="23"/>
      <c r="F443" s="23"/>
      <c r="G443" s="23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spans="1:25" ht="12.75" customHeight="1" x14ac:dyDescent="0.2">
      <c r="A444" s="1"/>
      <c r="B444" s="20"/>
      <c r="C444" s="23"/>
      <c r="D444" s="23"/>
      <c r="E444" s="23"/>
      <c r="F444" s="23"/>
      <c r="G444" s="23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 spans="1:25" ht="12.75" customHeight="1" x14ac:dyDescent="0.2">
      <c r="A445" s="1"/>
      <c r="B445" s="20"/>
      <c r="C445" s="23"/>
      <c r="D445" s="23"/>
      <c r="E445" s="23"/>
      <c r="F445" s="23"/>
      <c r="G445" s="23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 spans="1:25" ht="12.75" customHeight="1" x14ac:dyDescent="0.2">
      <c r="A446" s="1"/>
      <c r="B446" s="20"/>
      <c r="C446" s="23"/>
      <c r="D446" s="23"/>
      <c r="E446" s="23"/>
      <c r="F446" s="23"/>
      <c r="G446" s="23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 spans="1:25" ht="12.75" customHeight="1" x14ac:dyDescent="0.2">
      <c r="A447" s="1"/>
      <c r="B447" s="20"/>
      <c r="C447" s="23"/>
      <c r="D447" s="23"/>
      <c r="E447" s="23"/>
      <c r="F447" s="23"/>
      <c r="G447" s="23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 spans="1:25" ht="12.75" customHeight="1" x14ac:dyDescent="0.2">
      <c r="A448" s="1"/>
      <c r="B448" s="20"/>
      <c r="C448" s="23"/>
      <c r="D448" s="23"/>
      <c r="E448" s="23"/>
      <c r="F448" s="23"/>
      <c r="G448" s="23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 spans="1:25" ht="12.75" customHeight="1" x14ac:dyDescent="0.2">
      <c r="A449" s="1"/>
      <c r="B449" s="20"/>
      <c r="C449" s="23"/>
      <c r="D449" s="23"/>
      <c r="E449" s="23"/>
      <c r="F449" s="23"/>
      <c r="G449" s="23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 spans="1:25" ht="12.75" customHeight="1" x14ac:dyDescent="0.2">
      <c r="A450" s="1"/>
      <c r="B450" s="20"/>
      <c r="C450" s="23"/>
      <c r="D450" s="23"/>
      <c r="E450" s="23"/>
      <c r="F450" s="23"/>
      <c r="G450" s="23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 spans="1:25" ht="12.75" customHeight="1" x14ac:dyDescent="0.2">
      <c r="A451" s="1"/>
      <c r="B451" s="20"/>
      <c r="C451" s="23"/>
      <c r="D451" s="23"/>
      <c r="E451" s="23"/>
      <c r="F451" s="23"/>
      <c r="G451" s="23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 spans="1:25" ht="12.75" customHeight="1" x14ac:dyDescent="0.2">
      <c r="A452" s="1"/>
      <c r="B452" s="20"/>
      <c r="C452" s="23"/>
      <c r="D452" s="23"/>
      <c r="E452" s="23"/>
      <c r="F452" s="23"/>
      <c r="G452" s="23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 spans="1:25" ht="12.75" customHeight="1" x14ac:dyDescent="0.2">
      <c r="A453" s="1"/>
      <c r="B453" s="20"/>
      <c r="C453" s="23"/>
      <c r="D453" s="23"/>
      <c r="E453" s="23"/>
      <c r="F453" s="23"/>
      <c r="G453" s="23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 spans="1:25" ht="12.75" customHeight="1" x14ac:dyDescent="0.2">
      <c r="A454" s="1"/>
      <c r="B454" s="20"/>
      <c r="C454" s="23"/>
      <c r="D454" s="23"/>
      <c r="E454" s="23"/>
      <c r="F454" s="23"/>
      <c r="G454" s="23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 spans="1:25" ht="12.75" customHeight="1" x14ac:dyDescent="0.2">
      <c r="A455" s="1"/>
      <c r="B455" s="20"/>
      <c r="C455" s="23"/>
      <c r="D455" s="23"/>
      <c r="E455" s="23"/>
      <c r="F455" s="23"/>
      <c r="G455" s="23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 spans="1:25" ht="12.75" customHeight="1" x14ac:dyDescent="0.2">
      <c r="A456" s="1"/>
      <c r="B456" s="20"/>
      <c r="C456" s="23"/>
      <c r="D456" s="23"/>
      <c r="E456" s="23"/>
      <c r="F456" s="23"/>
      <c r="G456" s="23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 spans="1:25" ht="12.75" customHeight="1" x14ac:dyDescent="0.2">
      <c r="A457" s="1"/>
      <c r="B457" s="20"/>
      <c r="C457" s="23"/>
      <c r="D457" s="23"/>
      <c r="E457" s="23"/>
      <c r="F457" s="23"/>
      <c r="G457" s="23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 spans="1:25" ht="12.75" customHeight="1" x14ac:dyDescent="0.2">
      <c r="A458" s="1"/>
      <c r="B458" s="20"/>
      <c r="C458" s="23"/>
      <c r="D458" s="23"/>
      <c r="E458" s="23"/>
      <c r="F458" s="23"/>
      <c r="G458" s="23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 spans="1:25" ht="12.75" customHeight="1" x14ac:dyDescent="0.2">
      <c r="A459" s="1"/>
      <c r="B459" s="20"/>
      <c r="C459" s="23"/>
      <c r="D459" s="23"/>
      <c r="E459" s="23"/>
      <c r="F459" s="23"/>
      <c r="G459" s="23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 spans="1:25" ht="12.75" customHeight="1" x14ac:dyDescent="0.2">
      <c r="A460" s="1"/>
      <c r="B460" s="20"/>
      <c r="C460" s="23"/>
      <c r="D460" s="23"/>
      <c r="E460" s="23"/>
      <c r="F460" s="23"/>
      <c r="G460" s="23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 spans="1:25" ht="12.75" customHeight="1" x14ac:dyDescent="0.2">
      <c r="A461" s="1"/>
      <c r="B461" s="20"/>
      <c r="C461" s="23"/>
      <c r="D461" s="23"/>
      <c r="E461" s="23"/>
      <c r="F461" s="23"/>
      <c r="G461" s="23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 spans="1:25" ht="12.75" customHeight="1" x14ac:dyDescent="0.2">
      <c r="A462" s="1"/>
      <c r="B462" s="20"/>
      <c r="C462" s="23"/>
      <c r="D462" s="23"/>
      <c r="E462" s="23"/>
      <c r="F462" s="23"/>
      <c r="G462" s="23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 spans="1:25" ht="12.75" customHeight="1" x14ac:dyDescent="0.2">
      <c r="A463" s="1"/>
      <c r="B463" s="20"/>
      <c r="C463" s="23"/>
      <c r="D463" s="23"/>
      <c r="E463" s="23"/>
      <c r="F463" s="23"/>
      <c r="G463" s="23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 spans="1:25" ht="12.75" customHeight="1" x14ac:dyDescent="0.2">
      <c r="A464" s="1"/>
      <c r="B464" s="20"/>
      <c r="C464" s="23"/>
      <c r="D464" s="23"/>
      <c r="E464" s="23"/>
      <c r="F464" s="23"/>
      <c r="G464" s="23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 spans="1:25" ht="12.75" customHeight="1" x14ac:dyDescent="0.2">
      <c r="A465" s="1"/>
      <c r="B465" s="20"/>
      <c r="C465" s="23"/>
      <c r="D465" s="23"/>
      <c r="E465" s="23"/>
      <c r="F465" s="23"/>
      <c r="G465" s="23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 spans="1:25" ht="12.75" customHeight="1" x14ac:dyDescent="0.2">
      <c r="A466" s="1"/>
      <c r="B466" s="20"/>
      <c r="C466" s="23"/>
      <c r="D466" s="23"/>
      <c r="E466" s="23"/>
      <c r="F466" s="23"/>
      <c r="G466" s="23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 spans="1:25" ht="12.75" customHeight="1" x14ac:dyDescent="0.2">
      <c r="A467" s="1"/>
      <c r="B467" s="20"/>
      <c r="C467" s="23"/>
      <c r="D467" s="23"/>
      <c r="E467" s="23"/>
      <c r="F467" s="23"/>
      <c r="G467" s="23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 spans="1:25" ht="12.75" customHeight="1" x14ac:dyDescent="0.2">
      <c r="A468" s="1"/>
      <c r="B468" s="20"/>
      <c r="C468" s="23"/>
      <c r="D468" s="23"/>
      <c r="E468" s="23"/>
      <c r="F468" s="23"/>
      <c r="G468" s="23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 spans="1:25" ht="12.75" customHeight="1" x14ac:dyDescent="0.2">
      <c r="A469" s="1"/>
      <c r="B469" s="20"/>
      <c r="C469" s="23"/>
      <c r="D469" s="23"/>
      <c r="E469" s="23"/>
      <c r="F469" s="23"/>
      <c r="G469" s="23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 spans="1:25" ht="12.75" customHeight="1" x14ac:dyDescent="0.2">
      <c r="A470" s="1"/>
      <c r="B470" s="20"/>
      <c r="C470" s="23"/>
      <c r="D470" s="23"/>
      <c r="E470" s="23"/>
      <c r="F470" s="23"/>
      <c r="G470" s="23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 spans="1:25" ht="12.75" customHeight="1" x14ac:dyDescent="0.2">
      <c r="A471" s="1"/>
      <c r="B471" s="20"/>
      <c r="C471" s="23"/>
      <c r="D471" s="23"/>
      <c r="E471" s="23"/>
      <c r="F471" s="23"/>
      <c r="G471" s="23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 spans="1:25" ht="12.75" customHeight="1" x14ac:dyDescent="0.2">
      <c r="A472" s="1"/>
      <c r="B472" s="20"/>
      <c r="C472" s="23"/>
      <c r="D472" s="23"/>
      <c r="E472" s="23"/>
      <c r="F472" s="23"/>
      <c r="G472" s="23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spans="1:25" ht="12.75" customHeight="1" x14ac:dyDescent="0.2">
      <c r="A473" s="1"/>
      <c r="B473" s="20"/>
      <c r="C473" s="23"/>
      <c r="D473" s="23"/>
      <c r="E473" s="23"/>
      <c r="F473" s="23"/>
      <c r="G473" s="23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 spans="1:25" ht="12.75" customHeight="1" x14ac:dyDescent="0.2">
      <c r="A474" s="1"/>
      <c r="B474" s="20"/>
      <c r="C474" s="23"/>
      <c r="D474" s="23"/>
      <c r="E474" s="23"/>
      <c r="F474" s="23"/>
      <c r="G474" s="23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 spans="1:25" ht="12.75" customHeight="1" x14ac:dyDescent="0.2">
      <c r="A475" s="1"/>
      <c r="B475" s="20"/>
      <c r="C475" s="23"/>
      <c r="D475" s="23"/>
      <c r="E475" s="23"/>
      <c r="F475" s="23"/>
      <c r="G475" s="23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 spans="1:25" ht="12.75" customHeight="1" x14ac:dyDescent="0.2">
      <c r="A476" s="1"/>
      <c r="B476" s="20"/>
      <c r="C476" s="23"/>
      <c r="D476" s="23"/>
      <c r="E476" s="23"/>
      <c r="F476" s="23"/>
      <c r="G476" s="23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 spans="1:25" ht="12.75" customHeight="1" x14ac:dyDescent="0.2">
      <c r="A477" s="1"/>
      <c r="B477" s="20"/>
      <c r="C477" s="23"/>
      <c r="D477" s="23"/>
      <c r="E477" s="23"/>
      <c r="F477" s="23"/>
      <c r="G477" s="23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spans="1:25" ht="12.75" customHeight="1" x14ac:dyDescent="0.2">
      <c r="A478" s="1"/>
      <c r="B478" s="20"/>
      <c r="C478" s="23"/>
      <c r="D478" s="23"/>
      <c r="E478" s="23"/>
      <c r="F478" s="23"/>
      <c r="G478" s="23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 spans="1:25" ht="12.75" customHeight="1" x14ac:dyDescent="0.2">
      <c r="A479" s="1"/>
      <c r="B479" s="20"/>
      <c r="C479" s="23"/>
      <c r="D479" s="23"/>
      <c r="E479" s="23"/>
      <c r="F479" s="23"/>
      <c r="G479" s="23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spans="1:25" ht="12.75" customHeight="1" x14ac:dyDescent="0.2">
      <c r="A480" s="1"/>
      <c r="B480" s="20"/>
      <c r="C480" s="23"/>
      <c r="D480" s="23"/>
      <c r="E480" s="23"/>
      <c r="F480" s="23"/>
      <c r="G480" s="23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spans="1:25" ht="12.75" customHeight="1" x14ac:dyDescent="0.2">
      <c r="A481" s="1"/>
      <c r="B481" s="20"/>
      <c r="C481" s="23"/>
      <c r="D481" s="23"/>
      <c r="E481" s="23"/>
      <c r="F481" s="23"/>
      <c r="G481" s="23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spans="1:25" ht="12.75" customHeight="1" x14ac:dyDescent="0.2">
      <c r="A482" s="1"/>
      <c r="B482" s="20"/>
      <c r="C482" s="23"/>
      <c r="D482" s="23"/>
      <c r="E482" s="23"/>
      <c r="F482" s="23"/>
      <c r="G482" s="23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 spans="1:25" ht="12.75" customHeight="1" x14ac:dyDescent="0.2">
      <c r="A483" s="1"/>
      <c r="B483" s="20"/>
      <c r="C483" s="23"/>
      <c r="D483" s="23"/>
      <c r="E483" s="23"/>
      <c r="F483" s="23"/>
      <c r="G483" s="23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 spans="1:25" ht="12.75" customHeight="1" x14ac:dyDescent="0.2">
      <c r="A484" s="1"/>
      <c r="B484" s="20"/>
      <c r="C484" s="23"/>
      <c r="D484" s="23"/>
      <c r="E484" s="23"/>
      <c r="F484" s="23"/>
      <c r="G484" s="23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 spans="1:25" ht="12.75" customHeight="1" x14ac:dyDescent="0.2">
      <c r="A485" s="1"/>
      <c r="B485" s="20"/>
      <c r="C485" s="23"/>
      <c r="D485" s="23"/>
      <c r="E485" s="23"/>
      <c r="F485" s="23"/>
      <c r="G485" s="23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 spans="1:25" ht="12.75" customHeight="1" x14ac:dyDescent="0.2">
      <c r="A486" s="1"/>
      <c r="B486" s="20"/>
      <c r="C486" s="23"/>
      <c r="D486" s="23"/>
      <c r="E486" s="23"/>
      <c r="F486" s="23"/>
      <c r="G486" s="23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 spans="1:25" ht="12.75" customHeight="1" x14ac:dyDescent="0.2">
      <c r="A487" s="1"/>
      <c r="B487" s="20"/>
      <c r="C487" s="23"/>
      <c r="D487" s="23"/>
      <c r="E487" s="23"/>
      <c r="F487" s="23"/>
      <c r="G487" s="23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 spans="1:25" ht="12.75" customHeight="1" x14ac:dyDescent="0.2">
      <c r="A488" s="1"/>
      <c r="B488" s="20"/>
      <c r="C488" s="23"/>
      <c r="D488" s="23"/>
      <c r="E488" s="23"/>
      <c r="F488" s="23"/>
      <c r="G488" s="23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 spans="1:25" ht="12.75" customHeight="1" x14ac:dyDescent="0.2">
      <c r="A489" s="1"/>
      <c r="B489" s="20"/>
      <c r="C489" s="23"/>
      <c r="D489" s="23"/>
      <c r="E489" s="23"/>
      <c r="F489" s="23"/>
      <c r="G489" s="23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 spans="1:25" ht="12.75" customHeight="1" x14ac:dyDescent="0.2">
      <c r="A490" s="1"/>
      <c r="B490" s="20"/>
      <c r="C490" s="23"/>
      <c r="D490" s="23"/>
      <c r="E490" s="23"/>
      <c r="F490" s="23"/>
      <c r="G490" s="23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 spans="1:25" ht="12.75" customHeight="1" x14ac:dyDescent="0.2">
      <c r="A491" s="1"/>
      <c r="B491" s="20"/>
      <c r="C491" s="23"/>
      <c r="D491" s="23"/>
      <c r="E491" s="23"/>
      <c r="F491" s="23"/>
      <c r="G491" s="23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 spans="1:25" ht="12.75" customHeight="1" x14ac:dyDescent="0.2">
      <c r="A492" s="1"/>
      <c r="B492" s="20"/>
      <c r="C492" s="23"/>
      <c r="D492" s="23"/>
      <c r="E492" s="23"/>
      <c r="F492" s="23"/>
      <c r="G492" s="23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 spans="1:25" ht="12.75" customHeight="1" x14ac:dyDescent="0.2">
      <c r="A493" s="1"/>
      <c r="B493" s="20"/>
      <c r="C493" s="23"/>
      <c r="D493" s="23"/>
      <c r="E493" s="23"/>
      <c r="F493" s="23"/>
      <c r="G493" s="23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 spans="1:25" ht="12.75" customHeight="1" x14ac:dyDescent="0.2">
      <c r="A494" s="1"/>
      <c r="B494" s="20"/>
      <c r="C494" s="23"/>
      <c r="D494" s="23"/>
      <c r="E494" s="23"/>
      <c r="F494" s="23"/>
      <c r="G494" s="23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 spans="1:25" ht="12.75" customHeight="1" x14ac:dyDescent="0.2">
      <c r="A495" s="1"/>
      <c r="B495" s="20"/>
      <c r="C495" s="23"/>
      <c r="D495" s="23"/>
      <c r="E495" s="23"/>
      <c r="F495" s="23"/>
      <c r="G495" s="23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 spans="1:25" ht="12.75" customHeight="1" x14ac:dyDescent="0.2">
      <c r="A496" s="1"/>
      <c r="B496" s="20"/>
      <c r="C496" s="23"/>
      <c r="D496" s="23"/>
      <c r="E496" s="23"/>
      <c r="F496" s="23"/>
      <c r="G496" s="23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 spans="1:25" ht="12.75" customHeight="1" x14ac:dyDescent="0.2">
      <c r="A497" s="1"/>
      <c r="B497" s="20"/>
      <c r="C497" s="23"/>
      <c r="D497" s="23"/>
      <c r="E497" s="23"/>
      <c r="F497" s="23"/>
      <c r="G497" s="23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 spans="1:25" ht="12.75" customHeight="1" x14ac:dyDescent="0.2">
      <c r="A498" s="1"/>
      <c r="B498" s="20"/>
      <c r="C498" s="23"/>
      <c r="D498" s="23"/>
      <c r="E498" s="23"/>
      <c r="F498" s="23"/>
      <c r="G498" s="23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 spans="1:25" ht="12.75" customHeight="1" x14ac:dyDescent="0.2">
      <c r="A499" s="1"/>
      <c r="B499" s="20"/>
      <c r="C499" s="23"/>
      <c r="D499" s="23"/>
      <c r="E499" s="23"/>
      <c r="F499" s="23"/>
      <c r="G499" s="23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 spans="1:25" ht="12.75" customHeight="1" x14ac:dyDescent="0.2">
      <c r="A500" s="1"/>
      <c r="B500" s="20"/>
      <c r="C500" s="23"/>
      <c r="D500" s="23"/>
      <c r="E500" s="23"/>
      <c r="F500" s="23"/>
      <c r="G500" s="23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 spans="1:25" ht="12.75" customHeight="1" x14ac:dyDescent="0.2">
      <c r="A501" s="1"/>
      <c r="B501" s="20"/>
      <c r="C501" s="23"/>
      <c r="D501" s="23"/>
      <c r="E501" s="23"/>
      <c r="F501" s="23"/>
      <c r="G501" s="23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 spans="1:25" ht="12.75" customHeight="1" x14ac:dyDescent="0.2">
      <c r="A502" s="1"/>
      <c r="B502" s="20"/>
      <c r="C502" s="23"/>
      <c r="D502" s="23"/>
      <c r="E502" s="23"/>
      <c r="F502" s="23"/>
      <c r="G502" s="23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 spans="1:25" ht="12.75" customHeight="1" x14ac:dyDescent="0.2">
      <c r="A503" s="1"/>
      <c r="B503" s="20"/>
      <c r="C503" s="23"/>
      <c r="D503" s="23"/>
      <c r="E503" s="23"/>
      <c r="F503" s="23"/>
      <c r="G503" s="23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 spans="1:25" ht="12.75" customHeight="1" x14ac:dyDescent="0.2">
      <c r="A504" s="1"/>
      <c r="B504" s="20"/>
      <c r="C504" s="23"/>
      <c r="D504" s="23"/>
      <c r="E504" s="23"/>
      <c r="F504" s="23"/>
      <c r="G504" s="23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 spans="1:25" ht="12.75" customHeight="1" x14ac:dyDescent="0.2">
      <c r="A505" s="1"/>
      <c r="B505" s="20"/>
      <c r="C505" s="23"/>
      <c r="D505" s="23"/>
      <c r="E505" s="23"/>
      <c r="F505" s="23"/>
      <c r="G505" s="23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 spans="1:25" ht="12.75" customHeight="1" x14ac:dyDescent="0.2">
      <c r="A506" s="1"/>
      <c r="B506" s="20"/>
      <c r="C506" s="23"/>
      <c r="D506" s="23"/>
      <c r="E506" s="23"/>
      <c r="F506" s="23"/>
      <c r="G506" s="23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 spans="1:25" ht="12.75" customHeight="1" x14ac:dyDescent="0.2">
      <c r="A507" s="1"/>
      <c r="B507" s="20"/>
      <c r="C507" s="23"/>
      <c r="D507" s="23"/>
      <c r="E507" s="23"/>
      <c r="F507" s="23"/>
      <c r="G507" s="23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 spans="1:25" ht="12.75" customHeight="1" x14ac:dyDescent="0.2">
      <c r="A508" s="1"/>
      <c r="B508" s="20"/>
      <c r="C508" s="23"/>
      <c r="D508" s="23"/>
      <c r="E508" s="23"/>
      <c r="F508" s="23"/>
      <c r="G508" s="23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 spans="1:25" ht="12.75" customHeight="1" x14ac:dyDescent="0.2">
      <c r="A509" s="1"/>
      <c r="B509" s="20"/>
      <c r="C509" s="23"/>
      <c r="D509" s="23"/>
      <c r="E509" s="23"/>
      <c r="F509" s="23"/>
      <c r="G509" s="23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 spans="1:25" ht="12.75" customHeight="1" x14ac:dyDescent="0.2">
      <c r="A510" s="1"/>
      <c r="B510" s="20"/>
      <c r="C510" s="23"/>
      <c r="D510" s="23"/>
      <c r="E510" s="23"/>
      <c r="F510" s="23"/>
      <c r="G510" s="23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 spans="1:25" ht="12.75" customHeight="1" x14ac:dyDescent="0.2">
      <c r="A511" s="1"/>
      <c r="B511" s="20"/>
      <c r="C511" s="23"/>
      <c r="D511" s="23"/>
      <c r="E511" s="23"/>
      <c r="F511" s="23"/>
      <c r="G511" s="23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 spans="1:25" ht="12.75" customHeight="1" x14ac:dyDescent="0.2">
      <c r="A512" s="1"/>
      <c r="B512" s="20"/>
      <c r="C512" s="23"/>
      <c r="D512" s="23"/>
      <c r="E512" s="23"/>
      <c r="F512" s="23"/>
      <c r="G512" s="23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 spans="1:25" ht="12.75" customHeight="1" x14ac:dyDescent="0.2">
      <c r="A513" s="1"/>
      <c r="B513" s="20"/>
      <c r="C513" s="23"/>
      <c r="D513" s="23"/>
      <c r="E513" s="23"/>
      <c r="F513" s="23"/>
      <c r="G513" s="23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 spans="1:25" ht="12.75" customHeight="1" x14ac:dyDescent="0.2">
      <c r="A514" s="1"/>
      <c r="B514" s="20"/>
      <c r="C514" s="23"/>
      <c r="D514" s="23"/>
      <c r="E514" s="23"/>
      <c r="F514" s="23"/>
      <c r="G514" s="23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 spans="1:25" ht="12.75" customHeight="1" x14ac:dyDescent="0.2">
      <c r="A515" s="1"/>
      <c r="B515" s="20"/>
      <c r="C515" s="23"/>
      <c r="D515" s="23"/>
      <c r="E515" s="23"/>
      <c r="F515" s="23"/>
      <c r="G515" s="23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 spans="1:25" ht="12.75" customHeight="1" x14ac:dyDescent="0.2">
      <c r="A516" s="1"/>
      <c r="B516" s="20"/>
      <c r="C516" s="23"/>
      <c r="D516" s="23"/>
      <c r="E516" s="23"/>
      <c r="F516" s="23"/>
      <c r="G516" s="23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 spans="1:25" ht="12.75" customHeight="1" x14ac:dyDescent="0.2">
      <c r="A517" s="1"/>
      <c r="B517" s="20"/>
      <c r="C517" s="23"/>
      <c r="D517" s="23"/>
      <c r="E517" s="23"/>
      <c r="F517" s="23"/>
      <c r="G517" s="23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 spans="1:25" ht="12.75" customHeight="1" x14ac:dyDescent="0.2">
      <c r="A518" s="1"/>
      <c r="B518" s="20"/>
      <c r="C518" s="23"/>
      <c r="D518" s="23"/>
      <c r="E518" s="23"/>
      <c r="F518" s="23"/>
      <c r="G518" s="23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 spans="1:25" ht="12.75" customHeight="1" x14ac:dyDescent="0.2">
      <c r="A519" s="1"/>
      <c r="B519" s="20"/>
      <c r="C519" s="23"/>
      <c r="D519" s="23"/>
      <c r="E519" s="23"/>
      <c r="F519" s="23"/>
      <c r="G519" s="23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 spans="1:25" ht="12.75" customHeight="1" x14ac:dyDescent="0.2">
      <c r="A520" s="1"/>
      <c r="B520" s="20"/>
      <c r="C520" s="23"/>
      <c r="D520" s="23"/>
      <c r="E520" s="23"/>
      <c r="F520" s="23"/>
      <c r="G520" s="23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 spans="1:25" ht="12.75" customHeight="1" x14ac:dyDescent="0.2">
      <c r="A521" s="1"/>
      <c r="B521" s="20"/>
      <c r="C521" s="23"/>
      <c r="D521" s="23"/>
      <c r="E521" s="23"/>
      <c r="F521" s="23"/>
      <c r="G521" s="23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 spans="1:25" ht="12.75" customHeight="1" x14ac:dyDescent="0.2">
      <c r="A522" s="1"/>
      <c r="B522" s="20"/>
      <c r="C522" s="23"/>
      <c r="D522" s="23"/>
      <c r="E522" s="23"/>
      <c r="F522" s="23"/>
      <c r="G522" s="23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 spans="1:25" ht="12.75" customHeight="1" x14ac:dyDescent="0.2">
      <c r="A523" s="1"/>
      <c r="B523" s="20"/>
      <c r="C523" s="23"/>
      <c r="D523" s="23"/>
      <c r="E523" s="23"/>
      <c r="F523" s="23"/>
      <c r="G523" s="23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 spans="1:25" ht="12.75" customHeight="1" x14ac:dyDescent="0.2">
      <c r="A524" s="1"/>
      <c r="B524" s="20"/>
      <c r="C524" s="23"/>
      <c r="D524" s="23"/>
      <c r="E524" s="23"/>
      <c r="F524" s="23"/>
      <c r="G524" s="23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 spans="1:25" ht="12.75" customHeight="1" x14ac:dyDescent="0.2">
      <c r="A525" s="1"/>
      <c r="B525" s="20"/>
      <c r="C525" s="23"/>
      <c r="D525" s="23"/>
      <c r="E525" s="23"/>
      <c r="F525" s="23"/>
      <c r="G525" s="23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 spans="1:25" ht="12.75" customHeight="1" x14ac:dyDescent="0.2">
      <c r="A526" s="1"/>
      <c r="B526" s="20"/>
      <c r="C526" s="23"/>
      <c r="D526" s="23"/>
      <c r="E526" s="23"/>
      <c r="F526" s="23"/>
      <c r="G526" s="23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 spans="1:25" ht="12.75" customHeight="1" x14ac:dyDescent="0.2">
      <c r="A527" s="1"/>
      <c r="B527" s="20"/>
      <c r="C527" s="23"/>
      <c r="D527" s="23"/>
      <c r="E527" s="23"/>
      <c r="F527" s="23"/>
      <c r="G527" s="23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 spans="1:25" ht="12.75" customHeight="1" x14ac:dyDescent="0.2">
      <c r="A528" s="1"/>
      <c r="B528" s="20"/>
      <c r="C528" s="23"/>
      <c r="D528" s="23"/>
      <c r="E528" s="23"/>
      <c r="F528" s="23"/>
      <c r="G528" s="23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 spans="1:25" ht="12.75" customHeight="1" x14ac:dyDescent="0.2">
      <c r="A529" s="1"/>
      <c r="B529" s="20"/>
      <c r="C529" s="23"/>
      <c r="D529" s="23"/>
      <c r="E529" s="23"/>
      <c r="F529" s="23"/>
      <c r="G529" s="23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 spans="1:25" ht="12.75" customHeight="1" x14ac:dyDescent="0.2">
      <c r="A530" s="1"/>
      <c r="B530" s="20"/>
      <c r="C530" s="23"/>
      <c r="D530" s="23"/>
      <c r="E530" s="23"/>
      <c r="F530" s="23"/>
      <c r="G530" s="23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 spans="1:25" ht="12.75" customHeight="1" x14ac:dyDescent="0.2">
      <c r="A531" s="1"/>
      <c r="B531" s="20"/>
      <c r="C531" s="23"/>
      <c r="D531" s="23"/>
      <c r="E531" s="23"/>
      <c r="F531" s="23"/>
      <c r="G531" s="23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 spans="1:25" ht="12.75" customHeight="1" x14ac:dyDescent="0.2">
      <c r="A532" s="1"/>
      <c r="B532" s="20"/>
      <c r="C532" s="23"/>
      <c r="D532" s="23"/>
      <c r="E532" s="23"/>
      <c r="F532" s="23"/>
      <c r="G532" s="23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 spans="1:25" ht="12.75" customHeight="1" x14ac:dyDescent="0.2">
      <c r="A533" s="1"/>
      <c r="B533" s="20"/>
      <c r="C533" s="23"/>
      <c r="D533" s="23"/>
      <c r="E533" s="23"/>
      <c r="F533" s="23"/>
      <c r="G533" s="23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 spans="1:25" ht="12.75" customHeight="1" x14ac:dyDescent="0.2">
      <c r="A534" s="1"/>
      <c r="B534" s="20"/>
      <c r="C534" s="23"/>
      <c r="D534" s="23"/>
      <c r="E534" s="23"/>
      <c r="F534" s="23"/>
      <c r="G534" s="23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 spans="1:25" ht="12.75" customHeight="1" x14ac:dyDescent="0.2">
      <c r="A535" s="1"/>
      <c r="B535" s="20"/>
      <c r="C535" s="23"/>
      <c r="D535" s="23"/>
      <c r="E535" s="23"/>
      <c r="F535" s="23"/>
      <c r="G535" s="23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 spans="1:25" ht="12.75" customHeight="1" x14ac:dyDescent="0.2">
      <c r="A536" s="1"/>
      <c r="B536" s="20"/>
      <c r="C536" s="23"/>
      <c r="D536" s="23"/>
      <c r="E536" s="23"/>
      <c r="F536" s="23"/>
      <c r="G536" s="23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 spans="1:25" ht="12.75" customHeight="1" x14ac:dyDescent="0.2">
      <c r="A537" s="1"/>
      <c r="B537" s="20"/>
      <c r="C537" s="23"/>
      <c r="D537" s="23"/>
      <c r="E537" s="23"/>
      <c r="F537" s="23"/>
      <c r="G537" s="23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 spans="1:25" ht="12.75" customHeight="1" x14ac:dyDescent="0.2">
      <c r="A538" s="1"/>
      <c r="B538" s="20"/>
      <c r="C538" s="23"/>
      <c r="D538" s="23"/>
      <c r="E538" s="23"/>
      <c r="F538" s="23"/>
      <c r="G538" s="23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 spans="1:25" ht="12.75" customHeight="1" x14ac:dyDescent="0.2">
      <c r="A539" s="1"/>
      <c r="B539" s="20"/>
      <c r="C539" s="23"/>
      <c r="D539" s="23"/>
      <c r="E539" s="23"/>
      <c r="F539" s="23"/>
      <c r="G539" s="23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 spans="1:25" ht="12.75" customHeight="1" x14ac:dyDescent="0.2">
      <c r="A540" s="1"/>
      <c r="B540" s="20"/>
      <c r="C540" s="23"/>
      <c r="D540" s="23"/>
      <c r="E540" s="23"/>
      <c r="F540" s="23"/>
      <c r="G540" s="23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 spans="1:25" ht="12.75" customHeight="1" x14ac:dyDescent="0.2">
      <c r="A541" s="1"/>
      <c r="B541" s="20"/>
      <c r="C541" s="23"/>
      <c r="D541" s="23"/>
      <c r="E541" s="23"/>
      <c r="F541" s="23"/>
      <c r="G541" s="23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 spans="1:25" ht="12.75" customHeight="1" x14ac:dyDescent="0.2">
      <c r="A542" s="1"/>
      <c r="B542" s="20"/>
      <c r="C542" s="23"/>
      <c r="D542" s="23"/>
      <c r="E542" s="23"/>
      <c r="F542" s="23"/>
      <c r="G542" s="23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 spans="1:25" ht="12.75" customHeight="1" x14ac:dyDescent="0.2">
      <c r="A543" s="1"/>
      <c r="B543" s="20"/>
      <c r="C543" s="23"/>
      <c r="D543" s="23"/>
      <c r="E543" s="23"/>
      <c r="F543" s="23"/>
      <c r="G543" s="23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 spans="1:25" ht="12.75" customHeight="1" x14ac:dyDescent="0.2">
      <c r="A544" s="1"/>
      <c r="B544" s="20"/>
      <c r="C544" s="23"/>
      <c r="D544" s="23"/>
      <c r="E544" s="23"/>
      <c r="F544" s="23"/>
      <c r="G544" s="23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 spans="1:25" ht="12.75" customHeight="1" x14ac:dyDescent="0.2">
      <c r="A545" s="1"/>
      <c r="B545" s="20"/>
      <c r="C545" s="23"/>
      <c r="D545" s="23"/>
      <c r="E545" s="23"/>
      <c r="F545" s="23"/>
      <c r="G545" s="23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 spans="1:25" ht="12.75" customHeight="1" x14ac:dyDescent="0.2">
      <c r="A546" s="1"/>
      <c r="B546" s="20"/>
      <c r="C546" s="23"/>
      <c r="D546" s="23"/>
      <c r="E546" s="23"/>
      <c r="F546" s="23"/>
      <c r="G546" s="23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 spans="1:25" ht="12.75" customHeight="1" x14ac:dyDescent="0.2">
      <c r="A547" s="1"/>
      <c r="B547" s="20"/>
      <c r="C547" s="23"/>
      <c r="D547" s="23"/>
      <c r="E547" s="23"/>
      <c r="F547" s="23"/>
      <c r="G547" s="23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 spans="1:25" ht="12.75" customHeight="1" x14ac:dyDescent="0.2">
      <c r="A548" s="1"/>
      <c r="B548" s="20"/>
      <c r="C548" s="23"/>
      <c r="D548" s="23"/>
      <c r="E548" s="23"/>
      <c r="F548" s="23"/>
      <c r="G548" s="23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 spans="1:25" ht="12.75" customHeight="1" x14ac:dyDescent="0.2">
      <c r="A549" s="1"/>
      <c r="B549" s="20"/>
      <c r="C549" s="23"/>
      <c r="D549" s="23"/>
      <c r="E549" s="23"/>
      <c r="F549" s="23"/>
      <c r="G549" s="23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 spans="1:25" ht="12.75" customHeight="1" x14ac:dyDescent="0.2">
      <c r="A550" s="1"/>
      <c r="B550" s="20"/>
      <c r="C550" s="23"/>
      <c r="D550" s="23"/>
      <c r="E550" s="23"/>
      <c r="F550" s="23"/>
      <c r="G550" s="23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 spans="1:25" ht="12.75" customHeight="1" x14ac:dyDescent="0.2">
      <c r="A551" s="1"/>
      <c r="B551" s="20"/>
      <c r="C551" s="23"/>
      <c r="D551" s="23"/>
      <c r="E551" s="23"/>
      <c r="F551" s="23"/>
      <c r="G551" s="23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 spans="1:25" ht="12.75" customHeight="1" x14ac:dyDescent="0.2">
      <c r="A552" s="1"/>
      <c r="B552" s="20"/>
      <c r="C552" s="23"/>
      <c r="D552" s="23"/>
      <c r="E552" s="23"/>
      <c r="F552" s="23"/>
      <c r="G552" s="23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 spans="1:25" ht="12.75" customHeight="1" x14ac:dyDescent="0.2">
      <c r="A553" s="1"/>
      <c r="B553" s="20"/>
      <c r="C553" s="23"/>
      <c r="D553" s="23"/>
      <c r="E553" s="23"/>
      <c r="F553" s="23"/>
      <c r="G553" s="23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 spans="1:25" ht="12.75" customHeight="1" x14ac:dyDescent="0.2">
      <c r="A554" s="1"/>
      <c r="B554" s="20"/>
      <c r="C554" s="23"/>
      <c r="D554" s="23"/>
      <c r="E554" s="23"/>
      <c r="F554" s="23"/>
      <c r="G554" s="23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 spans="1:25" ht="12.75" customHeight="1" x14ac:dyDescent="0.2">
      <c r="A555" s="1"/>
      <c r="B555" s="20"/>
      <c r="C555" s="23"/>
      <c r="D555" s="23"/>
      <c r="E555" s="23"/>
      <c r="F555" s="23"/>
      <c r="G555" s="23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 spans="1:25" ht="12.75" customHeight="1" x14ac:dyDescent="0.2">
      <c r="A556" s="1"/>
      <c r="B556" s="20"/>
      <c r="C556" s="23"/>
      <c r="D556" s="23"/>
      <c r="E556" s="23"/>
      <c r="F556" s="23"/>
      <c r="G556" s="23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 spans="1:25" ht="12.75" customHeight="1" x14ac:dyDescent="0.2">
      <c r="A557" s="1"/>
      <c r="B557" s="20"/>
      <c r="C557" s="23"/>
      <c r="D557" s="23"/>
      <c r="E557" s="23"/>
      <c r="F557" s="23"/>
      <c r="G557" s="23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 spans="1:25" ht="12.75" customHeight="1" x14ac:dyDescent="0.2">
      <c r="A558" s="1"/>
      <c r="B558" s="20"/>
      <c r="C558" s="23"/>
      <c r="D558" s="23"/>
      <c r="E558" s="23"/>
      <c r="F558" s="23"/>
      <c r="G558" s="23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 spans="1:25" ht="12.75" customHeight="1" x14ac:dyDescent="0.2">
      <c r="A559" s="1"/>
      <c r="B559" s="20"/>
      <c r="C559" s="23"/>
      <c r="D559" s="23"/>
      <c r="E559" s="23"/>
      <c r="F559" s="23"/>
      <c r="G559" s="23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 spans="1:25" ht="12.75" customHeight="1" x14ac:dyDescent="0.2">
      <c r="A560" s="1"/>
      <c r="B560" s="20"/>
      <c r="C560" s="23"/>
      <c r="D560" s="23"/>
      <c r="E560" s="23"/>
      <c r="F560" s="23"/>
      <c r="G560" s="23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 spans="1:25" ht="12.75" customHeight="1" x14ac:dyDescent="0.2">
      <c r="A561" s="1"/>
      <c r="B561" s="20"/>
      <c r="C561" s="23"/>
      <c r="D561" s="23"/>
      <c r="E561" s="23"/>
      <c r="F561" s="23"/>
      <c r="G561" s="23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 spans="1:25" ht="12.75" customHeight="1" x14ac:dyDescent="0.2">
      <c r="A562" s="1"/>
      <c r="B562" s="20"/>
      <c r="C562" s="23"/>
      <c r="D562" s="23"/>
      <c r="E562" s="23"/>
      <c r="F562" s="23"/>
      <c r="G562" s="23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 spans="1:25" ht="12.75" customHeight="1" x14ac:dyDescent="0.2">
      <c r="A563" s="1"/>
      <c r="B563" s="20"/>
      <c r="C563" s="23"/>
      <c r="D563" s="23"/>
      <c r="E563" s="23"/>
      <c r="F563" s="23"/>
      <c r="G563" s="23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 spans="1:25" ht="12.75" customHeight="1" x14ac:dyDescent="0.2">
      <c r="A564" s="1"/>
      <c r="B564" s="20"/>
      <c r="C564" s="23"/>
      <c r="D564" s="23"/>
      <c r="E564" s="23"/>
      <c r="F564" s="23"/>
      <c r="G564" s="23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 spans="1:25" ht="12.75" customHeight="1" x14ac:dyDescent="0.2">
      <c r="A565" s="1"/>
      <c r="B565" s="20"/>
      <c r="C565" s="23"/>
      <c r="D565" s="23"/>
      <c r="E565" s="23"/>
      <c r="F565" s="23"/>
      <c r="G565" s="23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 spans="1:25" ht="12.75" customHeight="1" x14ac:dyDescent="0.2">
      <c r="A566" s="1"/>
      <c r="B566" s="20"/>
      <c r="C566" s="23"/>
      <c r="D566" s="23"/>
      <c r="E566" s="23"/>
      <c r="F566" s="23"/>
      <c r="G566" s="23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 spans="1:25" ht="12.75" customHeight="1" x14ac:dyDescent="0.2">
      <c r="A567" s="1"/>
      <c r="B567" s="20"/>
      <c r="C567" s="23"/>
      <c r="D567" s="23"/>
      <c r="E567" s="23"/>
      <c r="F567" s="23"/>
      <c r="G567" s="23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 spans="1:25" ht="12.75" customHeight="1" x14ac:dyDescent="0.2">
      <c r="A568" s="1"/>
      <c r="B568" s="20"/>
      <c r="C568" s="23"/>
      <c r="D568" s="23"/>
      <c r="E568" s="23"/>
      <c r="F568" s="23"/>
      <c r="G568" s="23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 spans="1:25" ht="12.75" customHeight="1" x14ac:dyDescent="0.2">
      <c r="A569" s="1"/>
      <c r="B569" s="20"/>
      <c r="C569" s="23"/>
      <c r="D569" s="23"/>
      <c r="E569" s="23"/>
      <c r="F569" s="23"/>
      <c r="G569" s="23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 spans="1:25" ht="12.75" customHeight="1" x14ac:dyDescent="0.2">
      <c r="A570" s="1"/>
      <c r="B570" s="20"/>
      <c r="C570" s="23"/>
      <c r="D570" s="23"/>
      <c r="E570" s="23"/>
      <c r="F570" s="23"/>
      <c r="G570" s="23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 spans="1:25" ht="12.75" customHeight="1" x14ac:dyDescent="0.2">
      <c r="A571" s="1"/>
      <c r="B571" s="20"/>
      <c r="C571" s="23"/>
      <c r="D571" s="23"/>
      <c r="E571" s="23"/>
      <c r="F571" s="23"/>
      <c r="G571" s="23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 spans="1:25" ht="12.75" customHeight="1" x14ac:dyDescent="0.2">
      <c r="A572" s="1"/>
      <c r="B572" s="20"/>
      <c r="C572" s="23"/>
      <c r="D572" s="23"/>
      <c r="E572" s="23"/>
      <c r="F572" s="23"/>
      <c r="G572" s="23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 spans="1:25" ht="12.75" customHeight="1" x14ac:dyDescent="0.2">
      <c r="A573" s="1"/>
      <c r="B573" s="20"/>
      <c r="C573" s="23"/>
      <c r="D573" s="23"/>
      <c r="E573" s="23"/>
      <c r="F573" s="23"/>
      <c r="G573" s="23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 spans="1:25" ht="12.75" customHeight="1" x14ac:dyDescent="0.2">
      <c r="A574" s="1"/>
      <c r="B574" s="20"/>
      <c r="C574" s="23"/>
      <c r="D574" s="23"/>
      <c r="E574" s="23"/>
      <c r="F574" s="23"/>
      <c r="G574" s="23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 spans="1:25" ht="12.75" customHeight="1" x14ac:dyDescent="0.2">
      <c r="A575" s="1"/>
      <c r="B575" s="20"/>
      <c r="C575" s="23"/>
      <c r="D575" s="23"/>
      <c r="E575" s="23"/>
      <c r="F575" s="23"/>
      <c r="G575" s="23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 spans="1:25" ht="12.75" customHeight="1" x14ac:dyDescent="0.2">
      <c r="A576" s="1"/>
      <c r="B576" s="20"/>
      <c r="C576" s="23"/>
      <c r="D576" s="23"/>
      <c r="E576" s="23"/>
      <c r="F576" s="23"/>
      <c r="G576" s="23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 spans="1:25" ht="12.75" customHeight="1" x14ac:dyDescent="0.2">
      <c r="A577" s="1"/>
      <c r="B577" s="20"/>
      <c r="C577" s="23"/>
      <c r="D577" s="23"/>
      <c r="E577" s="23"/>
      <c r="F577" s="23"/>
      <c r="G577" s="23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 spans="1:25" ht="12.75" customHeight="1" x14ac:dyDescent="0.2">
      <c r="A578" s="1"/>
      <c r="B578" s="20"/>
      <c r="C578" s="23"/>
      <c r="D578" s="23"/>
      <c r="E578" s="23"/>
      <c r="F578" s="23"/>
      <c r="G578" s="23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 spans="1:25" ht="12.75" customHeight="1" x14ac:dyDescent="0.2">
      <c r="A579" s="1"/>
      <c r="B579" s="20"/>
      <c r="C579" s="23"/>
      <c r="D579" s="23"/>
      <c r="E579" s="23"/>
      <c r="F579" s="23"/>
      <c r="G579" s="23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 spans="1:25" ht="12.75" customHeight="1" x14ac:dyDescent="0.2">
      <c r="A580" s="1"/>
      <c r="B580" s="20"/>
      <c r="C580" s="23"/>
      <c r="D580" s="23"/>
      <c r="E580" s="23"/>
      <c r="F580" s="23"/>
      <c r="G580" s="23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 spans="1:25" ht="12.75" customHeight="1" x14ac:dyDescent="0.2">
      <c r="A581" s="1"/>
      <c r="B581" s="20"/>
      <c r="C581" s="23"/>
      <c r="D581" s="23"/>
      <c r="E581" s="23"/>
      <c r="F581" s="23"/>
      <c r="G581" s="23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 spans="1:25" ht="12.75" customHeight="1" x14ac:dyDescent="0.2">
      <c r="A582" s="1"/>
      <c r="B582" s="20"/>
      <c r="C582" s="23"/>
      <c r="D582" s="23"/>
      <c r="E582" s="23"/>
      <c r="F582" s="23"/>
      <c r="G582" s="23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 spans="1:25" ht="12.75" customHeight="1" x14ac:dyDescent="0.2">
      <c r="A583" s="1"/>
      <c r="B583" s="20"/>
      <c r="C583" s="23"/>
      <c r="D583" s="23"/>
      <c r="E583" s="23"/>
      <c r="F583" s="23"/>
      <c r="G583" s="23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 spans="1:25" ht="12.75" customHeight="1" x14ac:dyDescent="0.2">
      <c r="A584" s="1"/>
      <c r="B584" s="20"/>
      <c r="C584" s="23"/>
      <c r="D584" s="23"/>
      <c r="E584" s="23"/>
      <c r="F584" s="23"/>
      <c r="G584" s="23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 spans="1:25" ht="12.75" customHeight="1" x14ac:dyDescent="0.2">
      <c r="A585" s="1"/>
      <c r="B585" s="20"/>
      <c r="C585" s="23"/>
      <c r="D585" s="23"/>
      <c r="E585" s="23"/>
      <c r="F585" s="23"/>
      <c r="G585" s="23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 spans="1:25" ht="12.75" customHeight="1" x14ac:dyDescent="0.2">
      <c r="A586" s="1"/>
      <c r="B586" s="20"/>
      <c r="C586" s="23"/>
      <c r="D586" s="23"/>
      <c r="E586" s="23"/>
      <c r="F586" s="23"/>
      <c r="G586" s="23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 spans="1:25" ht="12.75" customHeight="1" x14ac:dyDescent="0.2">
      <c r="A587" s="1"/>
      <c r="B587" s="20"/>
      <c r="C587" s="23"/>
      <c r="D587" s="23"/>
      <c r="E587" s="23"/>
      <c r="F587" s="23"/>
      <c r="G587" s="23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1:25" ht="12.75" customHeight="1" x14ac:dyDescent="0.2">
      <c r="A588" s="1"/>
      <c r="B588" s="20"/>
      <c r="C588" s="23"/>
      <c r="D588" s="23"/>
      <c r="E588" s="23"/>
      <c r="F588" s="23"/>
      <c r="G588" s="23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 ht="12.75" customHeight="1" x14ac:dyDescent="0.2">
      <c r="A589" s="1"/>
      <c r="B589" s="20"/>
      <c r="C589" s="23"/>
      <c r="D589" s="23"/>
      <c r="E589" s="23"/>
      <c r="F589" s="23"/>
      <c r="G589" s="23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 ht="12.75" customHeight="1" x14ac:dyDescent="0.2">
      <c r="A590" s="1"/>
      <c r="B590" s="20"/>
      <c r="C590" s="23"/>
      <c r="D590" s="23"/>
      <c r="E590" s="23"/>
      <c r="F590" s="23"/>
      <c r="G590" s="23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 ht="12.75" customHeight="1" x14ac:dyDescent="0.2">
      <c r="A591" s="1"/>
      <c r="B591" s="20"/>
      <c r="C591" s="23"/>
      <c r="D591" s="23"/>
      <c r="E591" s="23"/>
      <c r="F591" s="23"/>
      <c r="G591" s="23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 ht="12.75" customHeight="1" x14ac:dyDescent="0.2">
      <c r="A592" s="1"/>
      <c r="B592" s="20"/>
      <c r="C592" s="23"/>
      <c r="D592" s="23"/>
      <c r="E592" s="23"/>
      <c r="F592" s="23"/>
      <c r="G592" s="23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 ht="12.75" customHeight="1" x14ac:dyDescent="0.2">
      <c r="A593" s="1"/>
      <c r="B593" s="20"/>
      <c r="C593" s="23"/>
      <c r="D593" s="23"/>
      <c r="E593" s="23"/>
      <c r="F593" s="23"/>
      <c r="G593" s="23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 ht="12.75" customHeight="1" x14ac:dyDescent="0.2">
      <c r="A594" s="1"/>
      <c r="B594" s="20"/>
      <c r="C594" s="23"/>
      <c r="D594" s="23"/>
      <c r="E594" s="23"/>
      <c r="F594" s="23"/>
      <c r="G594" s="23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 ht="12.75" customHeight="1" x14ac:dyDescent="0.2">
      <c r="A595" s="1"/>
      <c r="B595" s="20"/>
      <c r="C595" s="23"/>
      <c r="D595" s="23"/>
      <c r="E595" s="23"/>
      <c r="F595" s="23"/>
      <c r="G595" s="23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 ht="12.75" customHeight="1" x14ac:dyDescent="0.2">
      <c r="A596" s="1"/>
      <c r="B596" s="20"/>
      <c r="C596" s="23"/>
      <c r="D596" s="23"/>
      <c r="E596" s="23"/>
      <c r="F596" s="23"/>
      <c r="G596" s="23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 ht="12.75" customHeight="1" x14ac:dyDescent="0.2">
      <c r="A597" s="1"/>
      <c r="B597" s="20"/>
      <c r="C597" s="23"/>
      <c r="D597" s="23"/>
      <c r="E597" s="23"/>
      <c r="F597" s="23"/>
      <c r="G597" s="23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 ht="12.75" customHeight="1" x14ac:dyDescent="0.2">
      <c r="A598" s="1"/>
      <c r="B598" s="20"/>
      <c r="C598" s="23"/>
      <c r="D598" s="23"/>
      <c r="E598" s="23"/>
      <c r="F598" s="23"/>
      <c r="G598" s="23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 ht="12.75" customHeight="1" x14ac:dyDescent="0.2">
      <c r="A599" s="1"/>
      <c r="B599" s="20"/>
      <c r="C599" s="23"/>
      <c r="D599" s="23"/>
      <c r="E599" s="23"/>
      <c r="F599" s="23"/>
      <c r="G599" s="23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 ht="12.75" customHeight="1" x14ac:dyDescent="0.2">
      <c r="A600" s="1"/>
      <c r="B600" s="20"/>
      <c r="C600" s="23"/>
      <c r="D600" s="23"/>
      <c r="E600" s="23"/>
      <c r="F600" s="23"/>
      <c r="G600" s="23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 ht="12.75" customHeight="1" x14ac:dyDescent="0.2">
      <c r="A601" s="1"/>
      <c r="B601" s="20"/>
      <c r="C601" s="23"/>
      <c r="D601" s="23"/>
      <c r="E601" s="23"/>
      <c r="F601" s="23"/>
      <c r="G601" s="23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 ht="12.75" customHeight="1" x14ac:dyDescent="0.2">
      <c r="A602" s="1"/>
      <c r="B602" s="20"/>
      <c r="C602" s="23"/>
      <c r="D602" s="23"/>
      <c r="E602" s="23"/>
      <c r="F602" s="23"/>
      <c r="G602" s="23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 ht="12.75" customHeight="1" x14ac:dyDescent="0.2">
      <c r="A603" s="1"/>
      <c r="B603" s="20"/>
      <c r="C603" s="23"/>
      <c r="D603" s="23"/>
      <c r="E603" s="23"/>
      <c r="F603" s="23"/>
      <c r="G603" s="23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 ht="12.75" customHeight="1" x14ac:dyDescent="0.2">
      <c r="A604" s="1"/>
      <c r="B604" s="20"/>
      <c r="C604" s="23"/>
      <c r="D604" s="23"/>
      <c r="E604" s="23"/>
      <c r="F604" s="23"/>
      <c r="G604" s="23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 ht="12.75" customHeight="1" x14ac:dyDescent="0.2">
      <c r="A605" s="1"/>
      <c r="B605" s="20"/>
      <c r="C605" s="23"/>
      <c r="D605" s="23"/>
      <c r="E605" s="23"/>
      <c r="F605" s="23"/>
      <c r="G605" s="23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 ht="12.75" customHeight="1" x14ac:dyDescent="0.2">
      <c r="A606" s="1"/>
      <c r="B606" s="20"/>
      <c r="C606" s="23"/>
      <c r="D606" s="23"/>
      <c r="E606" s="23"/>
      <c r="F606" s="23"/>
      <c r="G606" s="23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 ht="12.75" customHeight="1" x14ac:dyDescent="0.2">
      <c r="A607" s="1"/>
      <c r="B607" s="20"/>
      <c r="C607" s="23"/>
      <c r="D607" s="23"/>
      <c r="E607" s="23"/>
      <c r="F607" s="23"/>
      <c r="G607" s="23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 ht="12.75" customHeight="1" x14ac:dyDescent="0.2">
      <c r="A608" s="1"/>
      <c r="B608" s="20"/>
      <c r="C608" s="23"/>
      <c r="D608" s="23"/>
      <c r="E608" s="23"/>
      <c r="F608" s="23"/>
      <c r="G608" s="23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 ht="12.75" customHeight="1" x14ac:dyDescent="0.2">
      <c r="A609" s="1"/>
      <c r="B609" s="20"/>
      <c r="C609" s="23"/>
      <c r="D609" s="23"/>
      <c r="E609" s="23"/>
      <c r="F609" s="23"/>
      <c r="G609" s="23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 ht="12.75" customHeight="1" x14ac:dyDescent="0.2">
      <c r="A610" s="1"/>
      <c r="B610" s="20"/>
      <c r="C610" s="23"/>
      <c r="D610" s="23"/>
      <c r="E610" s="23"/>
      <c r="F610" s="23"/>
      <c r="G610" s="23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 ht="12.75" customHeight="1" x14ac:dyDescent="0.2">
      <c r="A611" s="1"/>
      <c r="B611" s="20"/>
      <c r="C611" s="23"/>
      <c r="D611" s="23"/>
      <c r="E611" s="23"/>
      <c r="F611" s="23"/>
      <c r="G611" s="23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 ht="12.75" customHeight="1" x14ac:dyDescent="0.2">
      <c r="A612" s="1"/>
      <c r="B612" s="20"/>
      <c r="C612" s="23"/>
      <c r="D612" s="23"/>
      <c r="E612" s="23"/>
      <c r="F612" s="23"/>
      <c r="G612" s="23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 ht="12.75" customHeight="1" x14ac:dyDescent="0.2">
      <c r="A613" s="1"/>
      <c r="B613" s="20"/>
      <c r="C613" s="23"/>
      <c r="D613" s="23"/>
      <c r="E613" s="23"/>
      <c r="F613" s="23"/>
      <c r="G613" s="23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 ht="12.75" customHeight="1" x14ac:dyDescent="0.2">
      <c r="A614" s="1"/>
      <c r="B614" s="20"/>
      <c r="C614" s="23"/>
      <c r="D614" s="23"/>
      <c r="E614" s="23"/>
      <c r="F614" s="23"/>
      <c r="G614" s="23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spans="1:25" ht="12.75" customHeight="1" x14ac:dyDescent="0.2">
      <c r="A615" s="1"/>
      <c r="B615" s="20"/>
      <c r="C615" s="23"/>
      <c r="D615" s="23"/>
      <c r="E615" s="23"/>
      <c r="F615" s="23"/>
      <c r="G615" s="23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spans="1:25" ht="12.75" customHeight="1" x14ac:dyDescent="0.2">
      <c r="A616" s="1"/>
      <c r="B616" s="20"/>
      <c r="C616" s="23"/>
      <c r="D616" s="23"/>
      <c r="E616" s="23"/>
      <c r="F616" s="23"/>
      <c r="G616" s="23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spans="1:25" ht="12.75" customHeight="1" x14ac:dyDescent="0.2">
      <c r="A617" s="1"/>
      <c r="B617" s="20"/>
      <c r="C617" s="23"/>
      <c r="D617" s="23"/>
      <c r="E617" s="23"/>
      <c r="F617" s="23"/>
      <c r="G617" s="23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spans="1:25" ht="12.75" customHeight="1" x14ac:dyDescent="0.2">
      <c r="A618" s="1"/>
      <c r="B618" s="20"/>
      <c r="C618" s="23"/>
      <c r="D618" s="23"/>
      <c r="E618" s="23"/>
      <c r="F618" s="23"/>
      <c r="G618" s="23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 spans="1:25" ht="12.75" customHeight="1" x14ac:dyDescent="0.2">
      <c r="A619" s="1"/>
      <c r="B619" s="20"/>
      <c r="C619" s="23"/>
      <c r="D619" s="23"/>
      <c r="E619" s="23"/>
      <c r="F619" s="23"/>
      <c r="G619" s="23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 spans="1:25" ht="12.75" customHeight="1" x14ac:dyDescent="0.2">
      <c r="A620" s="1"/>
      <c r="B620" s="20"/>
      <c r="C620" s="23"/>
      <c r="D620" s="23"/>
      <c r="E620" s="23"/>
      <c r="F620" s="23"/>
      <c r="G620" s="23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 spans="1:25" ht="12.75" customHeight="1" x14ac:dyDescent="0.2">
      <c r="A621" s="1"/>
      <c r="B621" s="20"/>
      <c r="C621" s="23"/>
      <c r="D621" s="23"/>
      <c r="E621" s="23"/>
      <c r="F621" s="23"/>
      <c r="G621" s="23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 spans="1:25" ht="12.75" customHeight="1" x14ac:dyDescent="0.2">
      <c r="A622" s="1"/>
      <c r="B622" s="20"/>
      <c r="C622" s="23"/>
      <c r="D622" s="23"/>
      <c r="E622" s="23"/>
      <c r="F622" s="23"/>
      <c r="G622" s="23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 spans="1:25" ht="12.75" customHeight="1" x14ac:dyDescent="0.2">
      <c r="A623" s="1"/>
      <c r="B623" s="20"/>
      <c r="C623" s="23"/>
      <c r="D623" s="23"/>
      <c r="E623" s="23"/>
      <c r="F623" s="23"/>
      <c r="G623" s="23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 spans="1:25" ht="12.75" customHeight="1" x14ac:dyDescent="0.2">
      <c r="A624" s="1"/>
      <c r="B624" s="20"/>
      <c r="C624" s="23"/>
      <c r="D624" s="23"/>
      <c r="E624" s="23"/>
      <c r="F624" s="23"/>
      <c r="G624" s="23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 spans="1:25" ht="12.75" customHeight="1" x14ac:dyDescent="0.2">
      <c r="A625" s="1"/>
      <c r="B625" s="20"/>
      <c r="C625" s="23"/>
      <c r="D625" s="23"/>
      <c r="E625" s="23"/>
      <c r="F625" s="23"/>
      <c r="G625" s="23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 spans="1:25" ht="12.75" customHeight="1" x14ac:dyDescent="0.2">
      <c r="A626" s="1"/>
      <c r="B626" s="20"/>
      <c r="C626" s="23"/>
      <c r="D626" s="23"/>
      <c r="E626" s="23"/>
      <c r="F626" s="23"/>
      <c r="G626" s="23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 spans="1:25" ht="12.75" customHeight="1" x14ac:dyDescent="0.2">
      <c r="A627" s="1"/>
      <c r="B627" s="20"/>
      <c r="C627" s="23"/>
      <c r="D627" s="23"/>
      <c r="E627" s="23"/>
      <c r="F627" s="23"/>
      <c r="G627" s="23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 spans="1:25" ht="12.75" customHeight="1" x14ac:dyDescent="0.2">
      <c r="A628" s="1"/>
      <c r="B628" s="20"/>
      <c r="C628" s="23"/>
      <c r="D628" s="23"/>
      <c r="E628" s="23"/>
      <c r="F628" s="23"/>
      <c r="G628" s="23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 spans="1:25" ht="12.75" customHeight="1" x14ac:dyDescent="0.2">
      <c r="A629" s="1"/>
      <c r="B629" s="20"/>
      <c r="C629" s="23"/>
      <c r="D629" s="23"/>
      <c r="E629" s="23"/>
      <c r="F629" s="23"/>
      <c r="G629" s="23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 spans="1:25" ht="12.75" customHeight="1" x14ac:dyDescent="0.2">
      <c r="A630" s="1"/>
      <c r="B630" s="20"/>
      <c r="C630" s="23"/>
      <c r="D630" s="23"/>
      <c r="E630" s="23"/>
      <c r="F630" s="23"/>
      <c r="G630" s="23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 spans="1:25" ht="12.75" customHeight="1" x14ac:dyDescent="0.2">
      <c r="A631" s="1"/>
      <c r="B631" s="20"/>
      <c r="C631" s="23"/>
      <c r="D631" s="23"/>
      <c r="E631" s="23"/>
      <c r="F631" s="23"/>
      <c r="G631" s="23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 spans="1:25" ht="12.75" customHeight="1" x14ac:dyDescent="0.2">
      <c r="A632" s="1"/>
      <c r="B632" s="20"/>
      <c r="C632" s="23"/>
      <c r="D632" s="23"/>
      <c r="E632" s="23"/>
      <c r="F632" s="23"/>
      <c r="G632" s="23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 spans="1:25" ht="12.75" customHeight="1" x14ac:dyDescent="0.2">
      <c r="A633" s="1"/>
      <c r="B633" s="20"/>
      <c r="C633" s="23"/>
      <c r="D633" s="23"/>
      <c r="E633" s="23"/>
      <c r="F633" s="23"/>
      <c r="G633" s="23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 spans="1:25" ht="12.75" customHeight="1" x14ac:dyDescent="0.2">
      <c r="A634" s="1"/>
      <c r="B634" s="20"/>
      <c r="C634" s="23"/>
      <c r="D634" s="23"/>
      <c r="E634" s="23"/>
      <c r="F634" s="23"/>
      <c r="G634" s="23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 spans="1:25" ht="12.75" customHeight="1" x14ac:dyDescent="0.2">
      <c r="A635" s="1"/>
      <c r="B635" s="20"/>
      <c r="C635" s="23"/>
      <c r="D635" s="23"/>
      <c r="E635" s="23"/>
      <c r="F635" s="23"/>
      <c r="G635" s="23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 spans="1:25" ht="12.75" customHeight="1" x14ac:dyDescent="0.2">
      <c r="A636" s="1"/>
      <c r="B636" s="20"/>
      <c r="C636" s="23"/>
      <c r="D636" s="23"/>
      <c r="E636" s="23"/>
      <c r="F636" s="23"/>
      <c r="G636" s="23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 spans="1:25" ht="12.75" customHeight="1" x14ac:dyDescent="0.2">
      <c r="A637" s="1"/>
      <c r="B637" s="20"/>
      <c r="C637" s="23"/>
      <c r="D637" s="23"/>
      <c r="E637" s="23"/>
      <c r="F637" s="23"/>
      <c r="G637" s="23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 spans="1:25" ht="12.75" customHeight="1" x14ac:dyDescent="0.2">
      <c r="A638" s="1"/>
      <c r="B638" s="20"/>
      <c r="C638" s="23"/>
      <c r="D638" s="23"/>
      <c r="E638" s="23"/>
      <c r="F638" s="23"/>
      <c r="G638" s="23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 spans="1:25" ht="12.75" customHeight="1" x14ac:dyDescent="0.2">
      <c r="A639" s="1"/>
      <c r="B639" s="20"/>
      <c r="C639" s="23"/>
      <c r="D639" s="23"/>
      <c r="E639" s="23"/>
      <c r="F639" s="23"/>
      <c r="G639" s="23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 spans="1:25" ht="12.75" customHeight="1" x14ac:dyDescent="0.2">
      <c r="A640" s="1"/>
      <c r="B640" s="20"/>
      <c r="C640" s="23"/>
      <c r="D640" s="23"/>
      <c r="E640" s="23"/>
      <c r="F640" s="23"/>
      <c r="G640" s="23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 spans="1:25" ht="12.75" customHeight="1" x14ac:dyDescent="0.2">
      <c r="A641" s="1"/>
      <c r="B641" s="20"/>
      <c r="C641" s="23"/>
      <c r="D641" s="23"/>
      <c r="E641" s="23"/>
      <c r="F641" s="23"/>
      <c r="G641" s="23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 spans="1:25" ht="12.75" customHeight="1" x14ac:dyDescent="0.2">
      <c r="A642" s="1"/>
      <c r="B642" s="20"/>
      <c r="C642" s="23"/>
      <c r="D642" s="23"/>
      <c r="E642" s="23"/>
      <c r="F642" s="23"/>
      <c r="G642" s="23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 spans="1:25" ht="12.75" customHeight="1" x14ac:dyDescent="0.2">
      <c r="A643" s="1"/>
      <c r="B643" s="20"/>
      <c r="C643" s="23"/>
      <c r="D643" s="23"/>
      <c r="E643" s="23"/>
      <c r="F643" s="23"/>
      <c r="G643" s="23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 spans="1:25" ht="12.75" customHeight="1" x14ac:dyDescent="0.2">
      <c r="A644" s="1"/>
      <c r="B644" s="20"/>
      <c r="C644" s="23"/>
      <c r="D644" s="23"/>
      <c r="E644" s="23"/>
      <c r="F644" s="23"/>
      <c r="G644" s="23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 spans="1:25" ht="12.75" customHeight="1" x14ac:dyDescent="0.2">
      <c r="A645" s="1"/>
      <c r="B645" s="20"/>
      <c r="C645" s="23"/>
      <c r="D645" s="23"/>
      <c r="E645" s="23"/>
      <c r="F645" s="23"/>
      <c r="G645" s="23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 spans="1:25" ht="12.75" customHeight="1" x14ac:dyDescent="0.2">
      <c r="A646" s="1"/>
      <c r="B646" s="20"/>
      <c r="C646" s="23"/>
      <c r="D646" s="23"/>
      <c r="E646" s="23"/>
      <c r="F646" s="23"/>
      <c r="G646" s="23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 spans="1:25" ht="12.75" customHeight="1" x14ac:dyDescent="0.2">
      <c r="A647" s="1"/>
      <c r="B647" s="20"/>
      <c r="C647" s="23"/>
      <c r="D647" s="23"/>
      <c r="E647" s="23"/>
      <c r="F647" s="23"/>
      <c r="G647" s="23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 spans="1:25" ht="12.75" customHeight="1" x14ac:dyDescent="0.2">
      <c r="A648" s="1"/>
      <c r="B648" s="20"/>
      <c r="C648" s="23"/>
      <c r="D648" s="23"/>
      <c r="E648" s="23"/>
      <c r="F648" s="23"/>
      <c r="G648" s="23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 spans="1:25" ht="12.75" customHeight="1" x14ac:dyDescent="0.2">
      <c r="A649" s="1"/>
      <c r="B649" s="20"/>
      <c r="C649" s="23"/>
      <c r="D649" s="23"/>
      <c r="E649" s="23"/>
      <c r="F649" s="23"/>
      <c r="G649" s="23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 spans="1:25" ht="12.75" customHeight="1" x14ac:dyDescent="0.2">
      <c r="A650" s="1"/>
      <c r="B650" s="20"/>
      <c r="C650" s="23"/>
      <c r="D650" s="23"/>
      <c r="E650" s="23"/>
      <c r="F650" s="23"/>
      <c r="G650" s="23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 spans="1:25" ht="12.75" customHeight="1" x14ac:dyDescent="0.2">
      <c r="A651" s="1"/>
      <c r="B651" s="20"/>
      <c r="C651" s="23"/>
      <c r="D651" s="23"/>
      <c r="E651" s="23"/>
      <c r="F651" s="23"/>
      <c r="G651" s="23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 spans="1:25" ht="12.75" customHeight="1" x14ac:dyDescent="0.2">
      <c r="A652" s="1"/>
      <c r="B652" s="20"/>
      <c r="C652" s="23"/>
      <c r="D652" s="23"/>
      <c r="E652" s="23"/>
      <c r="F652" s="23"/>
      <c r="G652" s="23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 spans="1:25" ht="12.75" customHeight="1" x14ac:dyDescent="0.2">
      <c r="A653" s="1"/>
      <c r="B653" s="20"/>
      <c r="C653" s="23"/>
      <c r="D653" s="23"/>
      <c r="E653" s="23"/>
      <c r="F653" s="23"/>
      <c r="G653" s="23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 spans="1:25" ht="12.75" customHeight="1" x14ac:dyDescent="0.2">
      <c r="A654" s="1"/>
      <c r="B654" s="20"/>
      <c r="C654" s="23"/>
      <c r="D654" s="23"/>
      <c r="E654" s="23"/>
      <c r="F654" s="23"/>
      <c r="G654" s="23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 spans="1:25" ht="12.75" customHeight="1" x14ac:dyDescent="0.2">
      <c r="A655" s="1"/>
      <c r="B655" s="20"/>
      <c r="C655" s="23"/>
      <c r="D655" s="23"/>
      <c r="E655" s="23"/>
      <c r="F655" s="23"/>
      <c r="G655" s="23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 spans="1:25" ht="12.75" customHeight="1" x14ac:dyDescent="0.2">
      <c r="A656" s="1"/>
      <c r="B656" s="20"/>
      <c r="C656" s="23"/>
      <c r="D656" s="23"/>
      <c r="E656" s="23"/>
      <c r="F656" s="23"/>
      <c r="G656" s="23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 spans="1:25" ht="12.75" customHeight="1" x14ac:dyDescent="0.2">
      <c r="A657" s="1"/>
      <c r="B657" s="20"/>
      <c r="C657" s="23"/>
      <c r="D657" s="23"/>
      <c r="E657" s="23"/>
      <c r="F657" s="23"/>
      <c r="G657" s="23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 spans="1:25" ht="12.75" customHeight="1" x14ac:dyDescent="0.2">
      <c r="A658" s="1"/>
      <c r="B658" s="20"/>
      <c r="C658" s="23"/>
      <c r="D658" s="23"/>
      <c r="E658" s="23"/>
      <c r="F658" s="23"/>
      <c r="G658" s="23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 spans="1:25" ht="12.75" customHeight="1" x14ac:dyDescent="0.2">
      <c r="A659" s="1"/>
      <c r="B659" s="20"/>
      <c r="C659" s="23"/>
      <c r="D659" s="23"/>
      <c r="E659" s="23"/>
      <c r="F659" s="23"/>
      <c r="G659" s="23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 spans="1:25" ht="12.75" customHeight="1" x14ac:dyDescent="0.2">
      <c r="A660" s="1"/>
      <c r="B660" s="20"/>
      <c r="C660" s="23"/>
      <c r="D660" s="23"/>
      <c r="E660" s="23"/>
      <c r="F660" s="23"/>
      <c r="G660" s="23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 spans="1:25" ht="12.75" customHeight="1" x14ac:dyDescent="0.2">
      <c r="A661" s="1"/>
      <c r="B661" s="20"/>
      <c r="C661" s="23"/>
      <c r="D661" s="23"/>
      <c r="E661" s="23"/>
      <c r="F661" s="23"/>
      <c r="G661" s="23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 spans="1:25" ht="12.75" customHeight="1" x14ac:dyDescent="0.2">
      <c r="A662" s="1"/>
      <c r="B662" s="20"/>
      <c r="C662" s="23"/>
      <c r="D662" s="23"/>
      <c r="E662" s="23"/>
      <c r="F662" s="23"/>
      <c r="G662" s="23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 spans="1:25" ht="12.75" customHeight="1" x14ac:dyDescent="0.2">
      <c r="A663" s="1"/>
      <c r="B663" s="20"/>
      <c r="C663" s="23"/>
      <c r="D663" s="23"/>
      <c r="E663" s="23"/>
      <c r="F663" s="23"/>
      <c r="G663" s="23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 spans="1:25" ht="12.75" customHeight="1" x14ac:dyDescent="0.2">
      <c r="A664" s="1"/>
      <c r="B664" s="20"/>
      <c r="C664" s="23"/>
      <c r="D664" s="23"/>
      <c r="E664" s="23"/>
      <c r="F664" s="23"/>
      <c r="G664" s="23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 spans="1:25" ht="12.75" customHeight="1" x14ac:dyDescent="0.2">
      <c r="A665" s="1"/>
      <c r="B665" s="20"/>
      <c r="C665" s="23"/>
      <c r="D665" s="23"/>
      <c r="E665" s="23"/>
      <c r="F665" s="23"/>
      <c r="G665" s="23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 spans="1:25" ht="12.75" customHeight="1" x14ac:dyDescent="0.2">
      <c r="A666" s="1"/>
      <c r="B666" s="20"/>
      <c r="C666" s="23"/>
      <c r="D666" s="23"/>
      <c r="E666" s="23"/>
      <c r="F666" s="23"/>
      <c r="G666" s="23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 spans="1:25" ht="12.75" customHeight="1" x14ac:dyDescent="0.2">
      <c r="A667" s="1"/>
      <c r="B667" s="20"/>
      <c r="C667" s="23"/>
      <c r="D667" s="23"/>
      <c r="E667" s="23"/>
      <c r="F667" s="23"/>
      <c r="G667" s="23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 spans="1:25" ht="12.75" customHeight="1" x14ac:dyDescent="0.2">
      <c r="A668" s="1"/>
      <c r="B668" s="20"/>
      <c r="C668" s="23"/>
      <c r="D668" s="23"/>
      <c r="E668" s="23"/>
      <c r="F668" s="23"/>
      <c r="G668" s="23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 spans="1:25" ht="12.75" customHeight="1" x14ac:dyDescent="0.2">
      <c r="A669" s="1"/>
      <c r="B669" s="20"/>
      <c r="C669" s="23"/>
      <c r="D669" s="23"/>
      <c r="E669" s="23"/>
      <c r="F669" s="23"/>
      <c r="G669" s="23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 spans="1:25" ht="12.75" customHeight="1" x14ac:dyDescent="0.2">
      <c r="A670" s="1"/>
      <c r="B670" s="20"/>
      <c r="C670" s="23"/>
      <c r="D670" s="23"/>
      <c r="E670" s="23"/>
      <c r="F670" s="23"/>
      <c r="G670" s="23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 spans="1:25" ht="12.75" customHeight="1" x14ac:dyDescent="0.2">
      <c r="A671" s="1"/>
      <c r="B671" s="20"/>
      <c r="C671" s="23"/>
      <c r="D671" s="23"/>
      <c r="E671" s="23"/>
      <c r="F671" s="23"/>
      <c r="G671" s="23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 spans="1:25" ht="12.75" customHeight="1" x14ac:dyDescent="0.2">
      <c r="A672" s="1"/>
      <c r="B672" s="20"/>
      <c r="C672" s="23"/>
      <c r="D672" s="23"/>
      <c r="E672" s="23"/>
      <c r="F672" s="23"/>
      <c r="G672" s="23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 spans="1:25" ht="12.75" customHeight="1" x14ac:dyDescent="0.2">
      <c r="A673" s="1"/>
      <c r="B673" s="20"/>
      <c r="C673" s="23"/>
      <c r="D673" s="23"/>
      <c r="E673" s="23"/>
      <c r="F673" s="23"/>
      <c r="G673" s="23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 spans="1:25" ht="12.75" customHeight="1" x14ac:dyDescent="0.2">
      <c r="A674" s="1"/>
      <c r="B674" s="20"/>
      <c r="C674" s="23"/>
      <c r="D674" s="23"/>
      <c r="E674" s="23"/>
      <c r="F674" s="23"/>
      <c r="G674" s="23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 spans="1:25" ht="12.75" customHeight="1" x14ac:dyDescent="0.2">
      <c r="A675" s="1"/>
      <c r="B675" s="20"/>
      <c r="C675" s="23"/>
      <c r="D675" s="23"/>
      <c r="E675" s="23"/>
      <c r="F675" s="23"/>
      <c r="G675" s="23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 spans="1:25" ht="12.75" customHeight="1" x14ac:dyDescent="0.2">
      <c r="A676" s="1"/>
      <c r="B676" s="20"/>
      <c r="C676" s="23"/>
      <c r="D676" s="23"/>
      <c r="E676" s="23"/>
      <c r="F676" s="23"/>
      <c r="G676" s="23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 spans="1:25" ht="12.75" customHeight="1" x14ac:dyDescent="0.2">
      <c r="A677" s="1"/>
      <c r="B677" s="20"/>
      <c r="C677" s="23"/>
      <c r="D677" s="23"/>
      <c r="E677" s="23"/>
      <c r="F677" s="23"/>
      <c r="G677" s="23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 spans="1:25" ht="12.75" customHeight="1" x14ac:dyDescent="0.2">
      <c r="A678" s="1"/>
      <c r="B678" s="20"/>
      <c r="C678" s="23"/>
      <c r="D678" s="23"/>
      <c r="E678" s="23"/>
      <c r="F678" s="23"/>
      <c r="G678" s="23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 spans="1:25" ht="12.75" customHeight="1" x14ac:dyDescent="0.2">
      <c r="A679" s="1"/>
      <c r="B679" s="20"/>
      <c r="C679" s="23"/>
      <c r="D679" s="23"/>
      <c r="E679" s="23"/>
      <c r="F679" s="23"/>
      <c r="G679" s="23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 spans="1:25" ht="12.75" customHeight="1" x14ac:dyDescent="0.2">
      <c r="A680" s="1"/>
      <c r="B680" s="20"/>
      <c r="C680" s="23"/>
      <c r="D680" s="23"/>
      <c r="E680" s="23"/>
      <c r="F680" s="23"/>
      <c r="G680" s="23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 spans="1:25" ht="12.75" customHeight="1" x14ac:dyDescent="0.2">
      <c r="A681" s="1"/>
      <c r="B681" s="20"/>
      <c r="C681" s="23"/>
      <c r="D681" s="23"/>
      <c r="E681" s="23"/>
      <c r="F681" s="23"/>
      <c r="G681" s="23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 spans="1:25" ht="12.75" customHeight="1" x14ac:dyDescent="0.2">
      <c r="A682" s="1"/>
      <c r="B682" s="20"/>
      <c r="C682" s="23"/>
      <c r="D682" s="23"/>
      <c r="E682" s="23"/>
      <c r="F682" s="23"/>
      <c r="G682" s="23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 spans="1:25" ht="12.75" customHeight="1" x14ac:dyDescent="0.2">
      <c r="A683" s="1"/>
      <c r="B683" s="20"/>
      <c r="C683" s="23"/>
      <c r="D683" s="23"/>
      <c r="E683" s="23"/>
      <c r="F683" s="23"/>
      <c r="G683" s="23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 spans="1:25" ht="12.75" customHeight="1" x14ac:dyDescent="0.2">
      <c r="A684" s="1"/>
      <c r="B684" s="20"/>
      <c r="C684" s="23"/>
      <c r="D684" s="23"/>
      <c r="E684" s="23"/>
      <c r="F684" s="23"/>
      <c r="G684" s="23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 spans="1:25" ht="12.75" customHeight="1" x14ac:dyDescent="0.2">
      <c r="A685" s="1"/>
      <c r="B685" s="20"/>
      <c r="C685" s="23"/>
      <c r="D685" s="23"/>
      <c r="E685" s="23"/>
      <c r="F685" s="23"/>
      <c r="G685" s="23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 spans="1:25" ht="12.75" customHeight="1" x14ac:dyDescent="0.2">
      <c r="A686" s="1"/>
      <c r="B686" s="20"/>
      <c r="C686" s="23"/>
      <c r="D686" s="23"/>
      <c r="E686" s="23"/>
      <c r="F686" s="23"/>
      <c r="G686" s="23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 spans="1:25" ht="12.75" customHeight="1" x14ac:dyDescent="0.2">
      <c r="A687" s="1"/>
      <c r="B687" s="20"/>
      <c r="C687" s="23"/>
      <c r="D687" s="23"/>
      <c r="E687" s="23"/>
      <c r="F687" s="23"/>
      <c r="G687" s="23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 spans="1:25" ht="12.75" customHeight="1" x14ac:dyDescent="0.2">
      <c r="A688" s="1"/>
      <c r="B688" s="20"/>
      <c r="C688" s="23"/>
      <c r="D688" s="23"/>
      <c r="E688" s="23"/>
      <c r="F688" s="23"/>
      <c r="G688" s="23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 spans="1:25" ht="12.75" customHeight="1" x14ac:dyDescent="0.2">
      <c r="A689" s="1"/>
      <c r="B689" s="20"/>
      <c r="C689" s="23"/>
      <c r="D689" s="23"/>
      <c r="E689" s="23"/>
      <c r="F689" s="23"/>
      <c r="G689" s="23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 spans="1:25" ht="12.75" customHeight="1" x14ac:dyDescent="0.2">
      <c r="A690" s="1"/>
      <c r="B690" s="20"/>
      <c r="C690" s="23"/>
      <c r="D690" s="23"/>
      <c r="E690" s="23"/>
      <c r="F690" s="23"/>
      <c r="G690" s="23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 spans="1:25" ht="12.75" customHeight="1" x14ac:dyDescent="0.2">
      <c r="A691" s="1"/>
      <c r="B691" s="20"/>
      <c r="C691" s="23"/>
      <c r="D691" s="23"/>
      <c r="E691" s="23"/>
      <c r="F691" s="23"/>
      <c r="G691" s="23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 spans="1:25" ht="12.75" customHeight="1" x14ac:dyDescent="0.2">
      <c r="A692" s="1"/>
      <c r="B692" s="20"/>
      <c r="C692" s="23"/>
      <c r="D692" s="23"/>
      <c r="E692" s="23"/>
      <c r="F692" s="23"/>
      <c r="G692" s="23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 spans="1:25" ht="12.75" customHeight="1" x14ac:dyDescent="0.2">
      <c r="A693" s="1"/>
      <c r="B693" s="20"/>
      <c r="C693" s="23"/>
      <c r="D693" s="23"/>
      <c r="E693" s="23"/>
      <c r="F693" s="23"/>
      <c r="G693" s="23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 spans="1:25" ht="12.75" customHeight="1" x14ac:dyDescent="0.2">
      <c r="A694" s="1"/>
      <c r="B694" s="20"/>
      <c r="C694" s="23"/>
      <c r="D694" s="23"/>
      <c r="E694" s="23"/>
      <c r="F694" s="23"/>
      <c r="G694" s="23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 spans="1:25" ht="12.75" customHeight="1" x14ac:dyDescent="0.2">
      <c r="A695" s="1"/>
      <c r="B695" s="20"/>
      <c r="C695" s="23"/>
      <c r="D695" s="23"/>
      <c r="E695" s="23"/>
      <c r="F695" s="23"/>
      <c r="G695" s="23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 spans="1:25" ht="12.75" customHeight="1" x14ac:dyDescent="0.2">
      <c r="A696" s="1"/>
      <c r="B696" s="20"/>
      <c r="C696" s="23"/>
      <c r="D696" s="23"/>
      <c r="E696" s="23"/>
      <c r="F696" s="23"/>
      <c r="G696" s="23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 spans="1:25" ht="12.75" customHeight="1" x14ac:dyDescent="0.2">
      <c r="A697" s="1"/>
      <c r="B697" s="20"/>
      <c r="C697" s="23"/>
      <c r="D697" s="23"/>
      <c r="E697" s="23"/>
      <c r="F697" s="23"/>
      <c r="G697" s="23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 spans="1:25" ht="12.75" customHeight="1" x14ac:dyDescent="0.2">
      <c r="A698" s="1"/>
      <c r="B698" s="20"/>
      <c r="C698" s="23"/>
      <c r="D698" s="23"/>
      <c r="E698" s="23"/>
      <c r="F698" s="23"/>
      <c r="G698" s="23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 spans="1:25" ht="12.75" customHeight="1" x14ac:dyDescent="0.2">
      <c r="A699" s="1"/>
      <c r="B699" s="20"/>
      <c r="C699" s="23"/>
      <c r="D699" s="23"/>
      <c r="E699" s="23"/>
      <c r="F699" s="23"/>
      <c r="G699" s="23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 spans="1:25" ht="12.75" customHeight="1" x14ac:dyDescent="0.2">
      <c r="A700" s="1"/>
      <c r="B700" s="20"/>
      <c r="C700" s="23"/>
      <c r="D700" s="23"/>
      <c r="E700" s="23"/>
      <c r="F700" s="23"/>
      <c r="G700" s="23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 spans="1:25" ht="12.75" customHeight="1" x14ac:dyDescent="0.2">
      <c r="A701" s="1"/>
      <c r="B701" s="20"/>
      <c r="C701" s="23"/>
      <c r="D701" s="23"/>
      <c r="E701" s="23"/>
      <c r="F701" s="23"/>
      <c r="G701" s="23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 spans="1:25" ht="12.75" customHeight="1" x14ac:dyDescent="0.2">
      <c r="A702" s="1"/>
      <c r="B702" s="20"/>
      <c r="C702" s="23"/>
      <c r="D702" s="23"/>
      <c r="E702" s="23"/>
      <c r="F702" s="23"/>
      <c r="G702" s="23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 spans="1:25" ht="12.75" customHeight="1" x14ac:dyDescent="0.2">
      <c r="A703" s="1"/>
      <c r="B703" s="20"/>
      <c r="C703" s="23"/>
      <c r="D703" s="23"/>
      <c r="E703" s="23"/>
      <c r="F703" s="23"/>
      <c r="G703" s="23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 spans="1:25" ht="12.75" customHeight="1" x14ac:dyDescent="0.2">
      <c r="A704" s="1"/>
      <c r="B704" s="20"/>
      <c r="C704" s="23"/>
      <c r="D704" s="23"/>
      <c r="E704" s="23"/>
      <c r="F704" s="23"/>
      <c r="G704" s="23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 spans="1:25" ht="12.75" customHeight="1" x14ac:dyDescent="0.2">
      <c r="A705" s="1"/>
      <c r="B705" s="20"/>
      <c r="C705" s="23"/>
      <c r="D705" s="23"/>
      <c r="E705" s="23"/>
      <c r="F705" s="23"/>
      <c r="G705" s="23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 spans="1:25" ht="12.75" customHeight="1" x14ac:dyDescent="0.2">
      <c r="A706" s="1"/>
      <c r="B706" s="20"/>
      <c r="C706" s="23"/>
      <c r="D706" s="23"/>
      <c r="E706" s="23"/>
      <c r="F706" s="23"/>
      <c r="G706" s="23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 spans="1:25" ht="12.75" customHeight="1" x14ac:dyDescent="0.2">
      <c r="A707" s="1"/>
      <c r="B707" s="20"/>
      <c r="C707" s="23"/>
      <c r="D707" s="23"/>
      <c r="E707" s="23"/>
      <c r="F707" s="23"/>
      <c r="G707" s="23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 spans="1:25" ht="12.75" customHeight="1" x14ac:dyDescent="0.2">
      <c r="A708" s="1"/>
      <c r="B708" s="20"/>
      <c r="C708" s="23"/>
      <c r="D708" s="23"/>
      <c r="E708" s="23"/>
      <c r="F708" s="23"/>
      <c r="G708" s="23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 spans="1:25" ht="12.75" customHeight="1" x14ac:dyDescent="0.2">
      <c r="A709" s="1"/>
      <c r="B709" s="20"/>
      <c r="C709" s="23"/>
      <c r="D709" s="23"/>
      <c r="E709" s="23"/>
      <c r="F709" s="23"/>
      <c r="G709" s="23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 spans="1:25" ht="12.75" customHeight="1" x14ac:dyDescent="0.2">
      <c r="A710" s="1"/>
      <c r="B710" s="20"/>
      <c r="C710" s="23"/>
      <c r="D710" s="23"/>
      <c r="E710" s="23"/>
      <c r="F710" s="23"/>
      <c r="G710" s="23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 spans="1:25" ht="12.75" customHeight="1" x14ac:dyDescent="0.2">
      <c r="A711" s="1"/>
      <c r="B711" s="20"/>
      <c r="C711" s="23"/>
      <c r="D711" s="23"/>
      <c r="E711" s="23"/>
      <c r="F711" s="23"/>
      <c r="G711" s="23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 spans="1:25" ht="12.75" customHeight="1" x14ac:dyDescent="0.2">
      <c r="A712" s="1"/>
      <c r="B712" s="20"/>
      <c r="C712" s="23"/>
      <c r="D712" s="23"/>
      <c r="E712" s="23"/>
      <c r="F712" s="23"/>
      <c r="G712" s="23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 spans="1:25" ht="12.75" customHeight="1" x14ac:dyDescent="0.2">
      <c r="A713" s="1"/>
      <c r="B713" s="20"/>
      <c r="C713" s="23"/>
      <c r="D713" s="23"/>
      <c r="E713" s="23"/>
      <c r="F713" s="23"/>
      <c r="G713" s="23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 spans="1:25" ht="12.75" customHeight="1" x14ac:dyDescent="0.2">
      <c r="A714" s="1"/>
      <c r="B714" s="20"/>
      <c r="C714" s="23"/>
      <c r="D714" s="23"/>
      <c r="E714" s="23"/>
      <c r="F714" s="23"/>
      <c r="G714" s="23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 spans="1:25" ht="12.75" customHeight="1" x14ac:dyDescent="0.2">
      <c r="A715" s="1"/>
      <c r="B715" s="20"/>
      <c r="C715" s="23"/>
      <c r="D715" s="23"/>
      <c r="E715" s="23"/>
      <c r="F715" s="23"/>
      <c r="G715" s="23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 spans="1:25" ht="12.75" customHeight="1" x14ac:dyDescent="0.2">
      <c r="A716" s="1"/>
      <c r="B716" s="20"/>
      <c r="C716" s="23"/>
      <c r="D716" s="23"/>
      <c r="E716" s="23"/>
      <c r="F716" s="23"/>
      <c r="G716" s="23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 spans="1:25" ht="12.75" customHeight="1" x14ac:dyDescent="0.2">
      <c r="A717" s="1"/>
      <c r="B717" s="20"/>
      <c r="C717" s="23"/>
      <c r="D717" s="23"/>
      <c r="E717" s="23"/>
      <c r="F717" s="23"/>
      <c r="G717" s="23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 spans="1:25" ht="12.75" customHeight="1" x14ac:dyDescent="0.2">
      <c r="A718" s="1"/>
      <c r="B718" s="20"/>
      <c r="C718" s="23"/>
      <c r="D718" s="23"/>
      <c r="E718" s="23"/>
      <c r="F718" s="23"/>
      <c r="G718" s="23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 spans="1:25" ht="12.75" customHeight="1" x14ac:dyDescent="0.2">
      <c r="A719" s="1"/>
      <c r="B719" s="20"/>
      <c r="C719" s="23"/>
      <c r="D719" s="23"/>
      <c r="E719" s="23"/>
      <c r="F719" s="23"/>
      <c r="G719" s="23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 spans="1:25" ht="12.75" customHeight="1" x14ac:dyDescent="0.2">
      <c r="A720" s="1"/>
      <c r="B720" s="20"/>
      <c r="C720" s="23"/>
      <c r="D720" s="23"/>
      <c r="E720" s="23"/>
      <c r="F720" s="23"/>
      <c r="G720" s="23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 spans="1:25" ht="12.75" customHeight="1" x14ac:dyDescent="0.2">
      <c r="A721" s="1"/>
      <c r="B721" s="20"/>
      <c r="C721" s="23"/>
      <c r="D721" s="23"/>
      <c r="E721" s="23"/>
      <c r="F721" s="23"/>
      <c r="G721" s="23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 spans="1:25" ht="12.75" customHeight="1" x14ac:dyDescent="0.2">
      <c r="A722" s="1"/>
      <c r="B722" s="20"/>
      <c r="C722" s="23"/>
      <c r="D722" s="23"/>
      <c r="E722" s="23"/>
      <c r="F722" s="23"/>
      <c r="G722" s="23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 spans="1:25" ht="12.75" customHeight="1" x14ac:dyDescent="0.2">
      <c r="A723" s="1"/>
      <c r="B723" s="20"/>
      <c r="C723" s="23"/>
      <c r="D723" s="23"/>
      <c r="E723" s="23"/>
      <c r="F723" s="23"/>
      <c r="G723" s="23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 spans="1:25" ht="12.75" customHeight="1" x14ac:dyDescent="0.2">
      <c r="A724" s="1"/>
      <c r="B724" s="20"/>
      <c r="C724" s="23"/>
      <c r="D724" s="23"/>
      <c r="E724" s="23"/>
      <c r="F724" s="23"/>
      <c r="G724" s="23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 spans="1:25" ht="12.75" customHeight="1" x14ac:dyDescent="0.2">
      <c r="A725" s="1"/>
      <c r="B725" s="20"/>
      <c r="C725" s="23"/>
      <c r="D725" s="23"/>
      <c r="E725" s="23"/>
      <c r="F725" s="23"/>
      <c r="G725" s="23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 spans="1:25" ht="12.75" customHeight="1" x14ac:dyDescent="0.2">
      <c r="A726" s="1"/>
      <c r="B726" s="20"/>
      <c r="C726" s="23"/>
      <c r="D726" s="23"/>
      <c r="E726" s="23"/>
      <c r="F726" s="23"/>
      <c r="G726" s="23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 spans="1:25" ht="12.75" customHeight="1" x14ac:dyDescent="0.2">
      <c r="A727" s="1"/>
      <c r="B727" s="20"/>
      <c r="C727" s="23"/>
      <c r="D727" s="23"/>
      <c r="E727" s="23"/>
      <c r="F727" s="23"/>
      <c r="G727" s="23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 spans="1:25" ht="12.75" customHeight="1" x14ac:dyDescent="0.2">
      <c r="A728" s="1"/>
      <c r="B728" s="20"/>
      <c r="C728" s="23"/>
      <c r="D728" s="23"/>
      <c r="E728" s="23"/>
      <c r="F728" s="23"/>
      <c r="G728" s="23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 spans="1:25" ht="12.75" customHeight="1" x14ac:dyDescent="0.2">
      <c r="A729" s="1"/>
      <c r="B729" s="20"/>
      <c r="C729" s="23"/>
      <c r="D729" s="23"/>
      <c r="E729" s="23"/>
      <c r="F729" s="23"/>
      <c r="G729" s="23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 spans="1:25" ht="12.75" customHeight="1" x14ac:dyDescent="0.2">
      <c r="A730" s="1"/>
      <c r="B730" s="20"/>
      <c r="C730" s="23"/>
      <c r="D730" s="23"/>
      <c r="E730" s="23"/>
      <c r="F730" s="23"/>
      <c r="G730" s="23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 spans="1:25" ht="12.75" customHeight="1" x14ac:dyDescent="0.2">
      <c r="A731" s="1"/>
      <c r="B731" s="20"/>
      <c r="C731" s="23"/>
      <c r="D731" s="23"/>
      <c r="E731" s="23"/>
      <c r="F731" s="23"/>
      <c r="G731" s="23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 spans="1:25" ht="12.75" customHeight="1" x14ac:dyDescent="0.2">
      <c r="A732" s="1"/>
      <c r="B732" s="20"/>
      <c r="C732" s="23"/>
      <c r="D732" s="23"/>
      <c r="E732" s="23"/>
      <c r="F732" s="23"/>
      <c r="G732" s="23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 spans="1:25" ht="12.75" customHeight="1" x14ac:dyDescent="0.2">
      <c r="A733" s="1"/>
      <c r="B733" s="20"/>
      <c r="C733" s="23"/>
      <c r="D733" s="23"/>
      <c r="E733" s="23"/>
      <c r="F733" s="23"/>
      <c r="G733" s="23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 spans="1:25" ht="12.75" customHeight="1" x14ac:dyDescent="0.2">
      <c r="A734" s="1"/>
      <c r="B734" s="20"/>
      <c r="C734" s="23"/>
      <c r="D734" s="23"/>
      <c r="E734" s="23"/>
      <c r="F734" s="23"/>
      <c r="G734" s="23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 spans="1:25" ht="12.75" customHeight="1" x14ac:dyDescent="0.2">
      <c r="A735" s="1"/>
      <c r="B735" s="20"/>
      <c r="C735" s="23"/>
      <c r="D735" s="23"/>
      <c r="E735" s="23"/>
      <c r="F735" s="23"/>
      <c r="G735" s="23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 spans="1:25" ht="12.75" customHeight="1" x14ac:dyDescent="0.2">
      <c r="A736" s="1"/>
      <c r="B736" s="20"/>
      <c r="C736" s="23"/>
      <c r="D736" s="23"/>
      <c r="E736" s="23"/>
      <c r="F736" s="23"/>
      <c r="G736" s="23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 spans="1:25" ht="12.75" customHeight="1" x14ac:dyDescent="0.2">
      <c r="A737" s="1"/>
      <c r="B737" s="20"/>
      <c r="C737" s="23"/>
      <c r="D737" s="23"/>
      <c r="E737" s="23"/>
      <c r="F737" s="23"/>
      <c r="G737" s="23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 spans="1:25" ht="12.75" customHeight="1" x14ac:dyDescent="0.2">
      <c r="A738" s="1"/>
      <c r="B738" s="20"/>
      <c r="C738" s="23"/>
      <c r="D738" s="23"/>
      <c r="E738" s="23"/>
      <c r="F738" s="23"/>
      <c r="G738" s="23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 spans="1:25" ht="12.75" customHeight="1" x14ac:dyDescent="0.2">
      <c r="A739" s="1"/>
      <c r="B739" s="20"/>
      <c r="C739" s="23"/>
      <c r="D739" s="23"/>
      <c r="E739" s="23"/>
      <c r="F739" s="23"/>
      <c r="G739" s="23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 spans="1:25" ht="12.75" customHeight="1" x14ac:dyDescent="0.2">
      <c r="A740" s="1"/>
      <c r="B740" s="20"/>
      <c r="C740" s="23"/>
      <c r="D740" s="23"/>
      <c r="E740" s="23"/>
      <c r="F740" s="23"/>
      <c r="G740" s="23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 spans="1:25" ht="12.75" customHeight="1" x14ac:dyDescent="0.2">
      <c r="A741" s="1"/>
      <c r="B741" s="20"/>
      <c r="C741" s="23"/>
      <c r="D741" s="23"/>
      <c r="E741" s="23"/>
      <c r="F741" s="23"/>
      <c r="G741" s="23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 spans="1:25" ht="12.75" customHeight="1" x14ac:dyDescent="0.2">
      <c r="A742" s="1"/>
      <c r="B742" s="20"/>
      <c r="C742" s="23"/>
      <c r="D742" s="23"/>
      <c r="E742" s="23"/>
      <c r="F742" s="23"/>
      <c r="G742" s="23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 spans="1:25" ht="12.75" customHeight="1" x14ac:dyDescent="0.2">
      <c r="A743" s="1"/>
      <c r="B743" s="20"/>
      <c r="C743" s="23"/>
      <c r="D743" s="23"/>
      <c r="E743" s="23"/>
      <c r="F743" s="23"/>
      <c r="G743" s="23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 spans="1:25" ht="12.75" customHeight="1" x14ac:dyDescent="0.2">
      <c r="A744" s="1"/>
      <c r="B744" s="20"/>
      <c r="C744" s="23"/>
      <c r="D744" s="23"/>
      <c r="E744" s="23"/>
      <c r="F744" s="23"/>
      <c r="G744" s="23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 spans="1:25" ht="12.75" customHeight="1" x14ac:dyDescent="0.2">
      <c r="A745" s="1"/>
      <c r="B745" s="20"/>
      <c r="C745" s="23"/>
      <c r="D745" s="23"/>
      <c r="E745" s="23"/>
      <c r="F745" s="23"/>
      <c r="G745" s="23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 spans="1:25" ht="12.75" customHeight="1" x14ac:dyDescent="0.2">
      <c r="A746" s="1"/>
      <c r="B746" s="20"/>
      <c r="C746" s="23"/>
      <c r="D746" s="23"/>
      <c r="E746" s="23"/>
      <c r="F746" s="23"/>
      <c r="G746" s="23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 spans="1:25" ht="12.75" customHeight="1" x14ac:dyDescent="0.2">
      <c r="A747" s="1"/>
      <c r="B747" s="20"/>
      <c r="C747" s="23"/>
      <c r="D747" s="23"/>
      <c r="E747" s="23"/>
      <c r="F747" s="23"/>
      <c r="G747" s="23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 spans="1:25" ht="12.75" customHeight="1" x14ac:dyDescent="0.2">
      <c r="A748" s="1"/>
      <c r="B748" s="20"/>
      <c r="C748" s="23"/>
      <c r="D748" s="23"/>
      <c r="E748" s="23"/>
      <c r="F748" s="23"/>
      <c r="G748" s="23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 spans="1:25" ht="12.75" customHeight="1" x14ac:dyDescent="0.2">
      <c r="A749" s="1"/>
      <c r="B749" s="20"/>
      <c r="C749" s="23"/>
      <c r="D749" s="23"/>
      <c r="E749" s="23"/>
      <c r="F749" s="23"/>
      <c r="G749" s="23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 spans="1:25" ht="12.75" customHeight="1" x14ac:dyDescent="0.2">
      <c r="A750" s="1"/>
      <c r="B750" s="20"/>
      <c r="C750" s="23"/>
      <c r="D750" s="23"/>
      <c r="E750" s="23"/>
      <c r="F750" s="23"/>
      <c r="G750" s="23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 spans="1:25" ht="12.75" customHeight="1" x14ac:dyDescent="0.2">
      <c r="A751" s="1"/>
      <c r="B751" s="20"/>
      <c r="C751" s="23"/>
      <c r="D751" s="23"/>
      <c r="E751" s="23"/>
      <c r="F751" s="23"/>
      <c r="G751" s="23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 spans="1:25" ht="12.75" customHeight="1" x14ac:dyDescent="0.2">
      <c r="A752" s="1"/>
      <c r="B752" s="20"/>
      <c r="C752" s="23"/>
      <c r="D752" s="23"/>
      <c r="E752" s="23"/>
      <c r="F752" s="23"/>
      <c r="G752" s="23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 spans="1:25" ht="12.75" customHeight="1" x14ac:dyDescent="0.2">
      <c r="A753" s="1"/>
      <c r="B753" s="20"/>
      <c r="C753" s="23"/>
      <c r="D753" s="23"/>
      <c r="E753" s="23"/>
      <c r="F753" s="23"/>
      <c r="G753" s="23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 spans="1:25" ht="12.75" customHeight="1" x14ac:dyDescent="0.2">
      <c r="A754" s="1"/>
      <c r="B754" s="20"/>
      <c r="C754" s="23"/>
      <c r="D754" s="23"/>
      <c r="E754" s="23"/>
      <c r="F754" s="23"/>
      <c r="G754" s="23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 spans="1:25" ht="12.75" customHeight="1" x14ac:dyDescent="0.2">
      <c r="A755" s="1"/>
      <c r="B755" s="20"/>
      <c r="C755" s="23"/>
      <c r="D755" s="23"/>
      <c r="E755" s="23"/>
      <c r="F755" s="23"/>
      <c r="G755" s="23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 spans="1:25" ht="12.75" customHeight="1" x14ac:dyDescent="0.2">
      <c r="A756" s="1"/>
      <c r="B756" s="20"/>
      <c r="C756" s="23"/>
      <c r="D756" s="23"/>
      <c r="E756" s="23"/>
      <c r="F756" s="23"/>
      <c r="G756" s="23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 spans="1:25" ht="12.75" customHeight="1" x14ac:dyDescent="0.2">
      <c r="A757" s="1"/>
      <c r="B757" s="20"/>
      <c r="C757" s="23"/>
      <c r="D757" s="23"/>
      <c r="E757" s="23"/>
      <c r="F757" s="23"/>
      <c r="G757" s="23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 spans="1:25" ht="12.75" customHeight="1" x14ac:dyDescent="0.2">
      <c r="A758" s="1"/>
      <c r="B758" s="20"/>
      <c r="C758" s="23"/>
      <c r="D758" s="23"/>
      <c r="E758" s="23"/>
      <c r="F758" s="23"/>
      <c r="G758" s="23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 spans="1:25" ht="12.75" customHeight="1" x14ac:dyDescent="0.2">
      <c r="A759" s="1"/>
      <c r="B759" s="20"/>
      <c r="C759" s="23"/>
      <c r="D759" s="23"/>
      <c r="E759" s="23"/>
      <c r="F759" s="23"/>
      <c r="G759" s="23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 spans="1:25" ht="12.75" customHeight="1" x14ac:dyDescent="0.2">
      <c r="A760" s="1"/>
      <c r="B760" s="20"/>
      <c r="C760" s="23"/>
      <c r="D760" s="23"/>
      <c r="E760" s="23"/>
      <c r="F760" s="23"/>
      <c r="G760" s="23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 spans="1:25" ht="12.75" customHeight="1" x14ac:dyDescent="0.2">
      <c r="A761" s="1"/>
      <c r="B761" s="20"/>
      <c r="C761" s="23"/>
      <c r="D761" s="23"/>
      <c r="E761" s="23"/>
      <c r="F761" s="23"/>
      <c r="G761" s="23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 spans="1:25" ht="12.75" customHeight="1" x14ac:dyDescent="0.2">
      <c r="A762" s="1"/>
      <c r="B762" s="20"/>
      <c r="C762" s="23"/>
      <c r="D762" s="23"/>
      <c r="E762" s="23"/>
      <c r="F762" s="23"/>
      <c r="G762" s="23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 spans="1:25" ht="12.75" customHeight="1" x14ac:dyDescent="0.2">
      <c r="A763" s="1"/>
      <c r="B763" s="20"/>
      <c r="C763" s="23"/>
      <c r="D763" s="23"/>
      <c r="E763" s="23"/>
      <c r="F763" s="23"/>
      <c r="G763" s="23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 spans="1:25" ht="12.75" customHeight="1" x14ac:dyDescent="0.2">
      <c r="A764" s="1"/>
      <c r="B764" s="20"/>
      <c r="C764" s="23"/>
      <c r="D764" s="23"/>
      <c r="E764" s="23"/>
      <c r="F764" s="23"/>
      <c r="G764" s="23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 spans="1:25" ht="12.75" customHeight="1" x14ac:dyDescent="0.2">
      <c r="A765" s="1"/>
      <c r="B765" s="20"/>
      <c r="C765" s="23"/>
      <c r="D765" s="23"/>
      <c r="E765" s="23"/>
      <c r="F765" s="23"/>
      <c r="G765" s="23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 spans="1:25" ht="12.75" customHeight="1" x14ac:dyDescent="0.2">
      <c r="A766" s="1"/>
      <c r="B766" s="20"/>
      <c r="C766" s="23"/>
      <c r="D766" s="23"/>
      <c r="E766" s="23"/>
      <c r="F766" s="23"/>
      <c r="G766" s="23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 spans="1:25" ht="12.75" customHeight="1" x14ac:dyDescent="0.2">
      <c r="A767" s="1"/>
      <c r="B767" s="20"/>
      <c r="C767" s="23"/>
      <c r="D767" s="23"/>
      <c r="E767" s="23"/>
      <c r="F767" s="23"/>
      <c r="G767" s="23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 spans="1:25" ht="12.75" customHeight="1" x14ac:dyDescent="0.2">
      <c r="A768" s="1"/>
      <c r="B768" s="20"/>
      <c r="C768" s="23"/>
      <c r="D768" s="23"/>
      <c r="E768" s="23"/>
      <c r="F768" s="23"/>
      <c r="G768" s="23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 spans="1:25" ht="12.75" customHeight="1" x14ac:dyDescent="0.2">
      <c r="A769" s="1"/>
      <c r="B769" s="20"/>
      <c r="C769" s="23"/>
      <c r="D769" s="23"/>
      <c r="E769" s="23"/>
      <c r="F769" s="23"/>
      <c r="G769" s="23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 spans="1:25" ht="12.75" customHeight="1" x14ac:dyDescent="0.2">
      <c r="A770" s="1"/>
      <c r="B770" s="20"/>
      <c r="C770" s="23"/>
      <c r="D770" s="23"/>
      <c r="E770" s="23"/>
      <c r="F770" s="23"/>
      <c r="G770" s="23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 spans="1:25" ht="12.75" customHeight="1" x14ac:dyDescent="0.2">
      <c r="A771" s="1"/>
      <c r="B771" s="20"/>
      <c r="C771" s="23"/>
      <c r="D771" s="23"/>
      <c r="E771" s="23"/>
      <c r="F771" s="23"/>
      <c r="G771" s="23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 spans="1:25" ht="12.75" customHeight="1" x14ac:dyDescent="0.2">
      <c r="A772" s="1"/>
      <c r="B772" s="20"/>
      <c r="C772" s="23"/>
      <c r="D772" s="23"/>
      <c r="E772" s="23"/>
      <c r="F772" s="23"/>
      <c r="G772" s="23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 spans="1:25" ht="12.75" customHeight="1" x14ac:dyDescent="0.2">
      <c r="A773" s="1"/>
      <c r="B773" s="20"/>
      <c r="C773" s="23"/>
      <c r="D773" s="23"/>
      <c r="E773" s="23"/>
      <c r="F773" s="23"/>
      <c r="G773" s="23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 spans="1:25" ht="12.75" customHeight="1" x14ac:dyDescent="0.2">
      <c r="A774" s="1"/>
      <c r="B774" s="20"/>
      <c r="C774" s="23"/>
      <c r="D774" s="23"/>
      <c r="E774" s="23"/>
      <c r="F774" s="23"/>
      <c r="G774" s="23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 spans="1:25" ht="12.75" customHeight="1" x14ac:dyDescent="0.2">
      <c r="A775" s="1"/>
      <c r="B775" s="20"/>
      <c r="C775" s="23"/>
      <c r="D775" s="23"/>
      <c r="E775" s="23"/>
      <c r="F775" s="23"/>
      <c r="G775" s="23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 spans="1:25" ht="12.75" customHeight="1" x14ac:dyDescent="0.2">
      <c r="A776" s="1"/>
      <c r="B776" s="20"/>
      <c r="C776" s="23"/>
      <c r="D776" s="23"/>
      <c r="E776" s="23"/>
      <c r="F776" s="23"/>
      <c r="G776" s="23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 spans="1:25" ht="12.75" customHeight="1" x14ac:dyDescent="0.2">
      <c r="A777" s="1"/>
      <c r="B777" s="20"/>
      <c r="C777" s="23"/>
      <c r="D777" s="23"/>
      <c r="E777" s="23"/>
      <c r="F777" s="23"/>
      <c r="G777" s="23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 spans="1:25" ht="12.75" customHeight="1" x14ac:dyDescent="0.2">
      <c r="A778" s="1"/>
      <c r="B778" s="20"/>
      <c r="C778" s="23"/>
      <c r="D778" s="23"/>
      <c r="E778" s="23"/>
      <c r="F778" s="23"/>
      <c r="G778" s="23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 spans="1:25" ht="12.75" customHeight="1" x14ac:dyDescent="0.2">
      <c r="A779" s="1"/>
      <c r="B779" s="20"/>
      <c r="C779" s="23"/>
      <c r="D779" s="23"/>
      <c r="E779" s="23"/>
      <c r="F779" s="23"/>
      <c r="G779" s="23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 spans="1:25" ht="12.75" customHeight="1" x14ac:dyDescent="0.2">
      <c r="A780" s="1"/>
      <c r="B780" s="20"/>
      <c r="C780" s="23"/>
      <c r="D780" s="23"/>
      <c r="E780" s="23"/>
      <c r="F780" s="23"/>
      <c r="G780" s="23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 spans="1:25" ht="12.75" customHeight="1" x14ac:dyDescent="0.2">
      <c r="A781" s="1"/>
      <c r="B781" s="20"/>
      <c r="C781" s="23"/>
      <c r="D781" s="23"/>
      <c r="E781" s="23"/>
      <c r="F781" s="23"/>
      <c r="G781" s="23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 spans="1:25" ht="12.75" customHeight="1" x14ac:dyDescent="0.2">
      <c r="A782" s="1"/>
      <c r="B782" s="20"/>
      <c r="C782" s="23"/>
      <c r="D782" s="23"/>
      <c r="E782" s="23"/>
      <c r="F782" s="23"/>
      <c r="G782" s="23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 spans="1:25" ht="12.75" customHeight="1" x14ac:dyDescent="0.2">
      <c r="A783" s="1"/>
      <c r="B783" s="20"/>
      <c r="C783" s="23"/>
      <c r="D783" s="23"/>
      <c r="E783" s="23"/>
      <c r="F783" s="23"/>
      <c r="G783" s="23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 spans="1:25" ht="12.75" customHeight="1" x14ac:dyDescent="0.2">
      <c r="A784" s="1"/>
      <c r="B784" s="20"/>
      <c r="C784" s="23"/>
      <c r="D784" s="23"/>
      <c r="E784" s="23"/>
      <c r="F784" s="23"/>
      <c r="G784" s="23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 spans="1:25" ht="12.75" customHeight="1" x14ac:dyDescent="0.2">
      <c r="A785" s="1"/>
      <c r="B785" s="20"/>
      <c r="C785" s="23"/>
      <c r="D785" s="23"/>
      <c r="E785" s="23"/>
      <c r="F785" s="23"/>
      <c r="G785" s="23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 spans="1:25" ht="12.75" customHeight="1" x14ac:dyDescent="0.2">
      <c r="A786" s="1"/>
      <c r="B786" s="20"/>
      <c r="C786" s="23"/>
      <c r="D786" s="23"/>
      <c r="E786" s="23"/>
      <c r="F786" s="23"/>
      <c r="G786" s="23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 spans="1:25" ht="12.75" customHeight="1" x14ac:dyDescent="0.2">
      <c r="A787" s="1"/>
      <c r="B787" s="20"/>
      <c r="C787" s="23"/>
      <c r="D787" s="23"/>
      <c r="E787" s="23"/>
      <c r="F787" s="23"/>
      <c r="G787" s="23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 spans="1:25" ht="12.75" customHeight="1" x14ac:dyDescent="0.2">
      <c r="A788" s="1"/>
      <c r="B788" s="20"/>
      <c r="C788" s="23"/>
      <c r="D788" s="23"/>
      <c r="E788" s="23"/>
      <c r="F788" s="23"/>
      <c r="G788" s="23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 spans="1:25" ht="12.75" customHeight="1" x14ac:dyDescent="0.2">
      <c r="A789" s="1"/>
      <c r="B789" s="20"/>
      <c r="C789" s="23"/>
      <c r="D789" s="23"/>
      <c r="E789" s="23"/>
      <c r="F789" s="23"/>
      <c r="G789" s="23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 spans="1:25" ht="12.75" customHeight="1" x14ac:dyDescent="0.2">
      <c r="A790" s="1"/>
      <c r="B790" s="20"/>
      <c r="C790" s="23"/>
      <c r="D790" s="23"/>
      <c r="E790" s="23"/>
      <c r="F790" s="23"/>
      <c r="G790" s="23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 spans="1:25" ht="12.75" customHeight="1" x14ac:dyDescent="0.2">
      <c r="A791" s="1"/>
      <c r="B791" s="20"/>
      <c r="C791" s="23"/>
      <c r="D791" s="23"/>
      <c r="E791" s="23"/>
      <c r="F791" s="23"/>
      <c r="G791" s="23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 spans="1:25" ht="12.75" customHeight="1" x14ac:dyDescent="0.2">
      <c r="A792" s="1"/>
      <c r="B792" s="20"/>
      <c r="C792" s="23"/>
      <c r="D792" s="23"/>
      <c r="E792" s="23"/>
      <c r="F792" s="23"/>
      <c r="G792" s="23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 spans="1:25" ht="12.75" customHeight="1" x14ac:dyDescent="0.2">
      <c r="A793" s="1"/>
      <c r="B793" s="20"/>
      <c r="C793" s="23"/>
      <c r="D793" s="23"/>
      <c r="E793" s="23"/>
      <c r="F793" s="23"/>
      <c r="G793" s="23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 spans="1:25" ht="12.75" customHeight="1" x14ac:dyDescent="0.2">
      <c r="A794" s="1"/>
      <c r="B794" s="20"/>
      <c r="C794" s="23"/>
      <c r="D794" s="23"/>
      <c r="E794" s="23"/>
      <c r="F794" s="23"/>
      <c r="G794" s="23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 spans="1:25" ht="12.75" customHeight="1" x14ac:dyDescent="0.2">
      <c r="A795" s="1"/>
      <c r="B795" s="20"/>
      <c r="C795" s="23"/>
      <c r="D795" s="23"/>
      <c r="E795" s="23"/>
      <c r="F795" s="23"/>
      <c r="G795" s="23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 spans="1:25" ht="12.75" customHeight="1" x14ac:dyDescent="0.2">
      <c r="A796" s="1"/>
      <c r="B796" s="20"/>
      <c r="C796" s="23"/>
      <c r="D796" s="23"/>
      <c r="E796" s="23"/>
      <c r="F796" s="23"/>
      <c r="G796" s="23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 spans="1:25" ht="12.75" customHeight="1" x14ac:dyDescent="0.2">
      <c r="A797" s="1"/>
      <c r="B797" s="20"/>
      <c r="C797" s="23"/>
      <c r="D797" s="23"/>
      <c r="E797" s="23"/>
      <c r="F797" s="23"/>
      <c r="G797" s="23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 spans="1:25" ht="12.75" customHeight="1" x14ac:dyDescent="0.2">
      <c r="A798" s="1"/>
      <c r="B798" s="20"/>
      <c r="C798" s="23"/>
      <c r="D798" s="23"/>
      <c r="E798" s="23"/>
      <c r="F798" s="23"/>
      <c r="G798" s="23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 spans="1:25" ht="12.75" customHeight="1" x14ac:dyDescent="0.2">
      <c r="A799" s="1"/>
      <c r="B799" s="20"/>
      <c r="C799" s="23"/>
      <c r="D799" s="23"/>
      <c r="E799" s="23"/>
      <c r="F799" s="23"/>
      <c r="G799" s="23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 spans="1:25" ht="12.75" customHeight="1" x14ac:dyDescent="0.2">
      <c r="A800" s="1"/>
      <c r="B800" s="20"/>
      <c r="C800" s="23"/>
      <c r="D800" s="23"/>
      <c r="E800" s="23"/>
      <c r="F800" s="23"/>
      <c r="G800" s="23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 spans="1:25" ht="12.75" customHeight="1" x14ac:dyDescent="0.2">
      <c r="A801" s="1"/>
      <c r="B801" s="20"/>
      <c r="C801" s="23"/>
      <c r="D801" s="23"/>
      <c r="E801" s="23"/>
      <c r="F801" s="23"/>
      <c r="G801" s="23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 spans="1:25" ht="12.75" customHeight="1" x14ac:dyDescent="0.2">
      <c r="A802" s="1"/>
      <c r="B802" s="20"/>
      <c r="C802" s="23"/>
      <c r="D802" s="23"/>
      <c r="E802" s="23"/>
      <c r="F802" s="23"/>
      <c r="G802" s="23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 spans="1:25" ht="12.75" customHeight="1" x14ac:dyDescent="0.2">
      <c r="A803" s="1"/>
      <c r="B803" s="20"/>
      <c r="C803" s="23"/>
      <c r="D803" s="23"/>
      <c r="E803" s="23"/>
      <c r="F803" s="23"/>
      <c r="G803" s="23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 spans="1:25" ht="12.75" customHeight="1" x14ac:dyDescent="0.2">
      <c r="A804" s="1"/>
      <c r="B804" s="20"/>
      <c r="C804" s="23"/>
      <c r="D804" s="23"/>
      <c r="E804" s="23"/>
      <c r="F804" s="23"/>
      <c r="G804" s="23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 spans="1:25" ht="12.75" customHeight="1" x14ac:dyDescent="0.2">
      <c r="A805" s="1"/>
      <c r="B805" s="20"/>
      <c r="C805" s="23"/>
      <c r="D805" s="23"/>
      <c r="E805" s="23"/>
      <c r="F805" s="23"/>
      <c r="G805" s="23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 spans="1:25" ht="12.75" customHeight="1" x14ac:dyDescent="0.2">
      <c r="A806" s="1"/>
      <c r="B806" s="20"/>
      <c r="C806" s="23"/>
      <c r="D806" s="23"/>
      <c r="E806" s="23"/>
      <c r="F806" s="23"/>
      <c r="G806" s="23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 spans="1:25" ht="12.75" customHeight="1" x14ac:dyDescent="0.2">
      <c r="A807" s="1"/>
      <c r="B807" s="20"/>
      <c r="C807" s="23"/>
      <c r="D807" s="23"/>
      <c r="E807" s="23"/>
      <c r="F807" s="23"/>
      <c r="G807" s="23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 spans="1:25" ht="12.75" customHeight="1" x14ac:dyDescent="0.2">
      <c r="A808" s="1"/>
      <c r="B808" s="20"/>
      <c r="C808" s="23"/>
      <c r="D808" s="23"/>
      <c r="E808" s="23"/>
      <c r="F808" s="23"/>
      <c r="G808" s="23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 spans="1:25" ht="12.75" customHeight="1" x14ac:dyDescent="0.2">
      <c r="A809" s="1"/>
      <c r="B809" s="20"/>
      <c r="C809" s="23"/>
      <c r="D809" s="23"/>
      <c r="E809" s="23"/>
      <c r="F809" s="23"/>
      <c r="G809" s="23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 spans="1:25" ht="12.75" customHeight="1" x14ac:dyDescent="0.2">
      <c r="A810" s="1"/>
      <c r="B810" s="20"/>
      <c r="C810" s="23"/>
      <c r="D810" s="23"/>
      <c r="E810" s="23"/>
      <c r="F810" s="23"/>
      <c r="G810" s="23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 spans="1:25" ht="12.75" customHeight="1" x14ac:dyDescent="0.2">
      <c r="A811" s="1"/>
      <c r="B811" s="20"/>
      <c r="C811" s="23"/>
      <c r="D811" s="23"/>
      <c r="E811" s="23"/>
      <c r="F811" s="23"/>
      <c r="G811" s="23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 spans="1:25" ht="12.75" customHeight="1" x14ac:dyDescent="0.2">
      <c r="A812" s="1"/>
      <c r="B812" s="20"/>
      <c r="C812" s="23"/>
      <c r="D812" s="23"/>
      <c r="E812" s="23"/>
      <c r="F812" s="23"/>
      <c r="G812" s="23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 spans="1:25" ht="12.75" customHeight="1" x14ac:dyDescent="0.2">
      <c r="A813" s="1"/>
      <c r="B813" s="20"/>
      <c r="C813" s="23"/>
      <c r="D813" s="23"/>
      <c r="E813" s="23"/>
      <c r="F813" s="23"/>
      <c r="G813" s="23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 spans="1:25" ht="12.75" customHeight="1" x14ac:dyDescent="0.2">
      <c r="A814" s="1"/>
      <c r="B814" s="20"/>
      <c r="C814" s="23"/>
      <c r="D814" s="23"/>
      <c r="E814" s="23"/>
      <c r="F814" s="23"/>
      <c r="G814" s="23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 spans="1:25" ht="12.75" customHeight="1" x14ac:dyDescent="0.2">
      <c r="A815" s="1"/>
      <c r="B815" s="20"/>
      <c r="C815" s="23"/>
      <c r="D815" s="23"/>
      <c r="E815" s="23"/>
      <c r="F815" s="23"/>
      <c r="G815" s="23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 spans="1:25" ht="12.75" customHeight="1" x14ac:dyDescent="0.2">
      <c r="A816" s="1"/>
      <c r="B816" s="20"/>
      <c r="C816" s="23"/>
      <c r="D816" s="23"/>
      <c r="E816" s="23"/>
      <c r="F816" s="23"/>
      <c r="G816" s="23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 spans="1:25" ht="12.75" customHeight="1" x14ac:dyDescent="0.2">
      <c r="A817" s="1"/>
      <c r="B817" s="20"/>
      <c r="C817" s="23"/>
      <c r="D817" s="23"/>
      <c r="E817" s="23"/>
      <c r="F817" s="23"/>
      <c r="G817" s="23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 spans="1:25" ht="12.75" customHeight="1" x14ac:dyDescent="0.2">
      <c r="A818" s="1"/>
      <c r="B818" s="20"/>
      <c r="C818" s="23"/>
      <c r="D818" s="23"/>
      <c r="E818" s="23"/>
      <c r="F818" s="23"/>
      <c r="G818" s="23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 spans="1:25" ht="12.75" customHeight="1" x14ac:dyDescent="0.2">
      <c r="A819" s="1"/>
      <c r="B819" s="20"/>
      <c r="C819" s="23"/>
      <c r="D819" s="23"/>
      <c r="E819" s="23"/>
      <c r="F819" s="23"/>
      <c r="G819" s="23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 spans="1:25" ht="12.75" customHeight="1" x14ac:dyDescent="0.2">
      <c r="A820" s="1"/>
      <c r="B820" s="20"/>
      <c r="C820" s="23"/>
      <c r="D820" s="23"/>
      <c r="E820" s="23"/>
      <c r="F820" s="23"/>
      <c r="G820" s="23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 spans="1:25" ht="12.75" customHeight="1" x14ac:dyDescent="0.2">
      <c r="A821" s="1"/>
      <c r="B821" s="20"/>
      <c r="C821" s="23"/>
      <c r="D821" s="23"/>
      <c r="E821" s="23"/>
      <c r="F821" s="23"/>
      <c r="G821" s="23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 spans="1:25" ht="12.75" customHeight="1" x14ac:dyDescent="0.2">
      <c r="A822" s="1"/>
      <c r="B822" s="20"/>
      <c r="C822" s="23"/>
      <c r="D822" s="23"/>
      <c r="E822" s="23"/>
      <c r="F822" s="23"/>
      <c r="G822" s="23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 spans="1:25" ht="12.75" customHeight="1" x14ac:dyDescent="0.2">
      <c r="A823" s="1"/>
      <c r="B823" s="20"/>
      <c r="C823" s="23"/>
      <c r="D823" s="23"/>
      <c r="E823" s="23"/>
      <c r="F823" s="23"/>
      <c r="G823" s="23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 spans="1:25" ht="12.75" customHeight="1" x14ac:dyDescent="0.2">
      <c r="A824" s="1"/>
      <c r="B824" s="20"/>
      <c r="C824" s="23"/>
      <c r="D824" s="23"/>
      <c r="E824" s="23"/>
      <c r="F824" s="23"/>
      <c r="G824" s="23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 spans="1:25" ht="12.75" customHeight="1" x14ac:dyDescent="0.2">
      <c r="A825" s="1"/>
      <c r="B825" s="20"/>
      <c r="C825" s="23"/>
      <c r="D825" s="23"/>
      <c r="E825" s="23"/>
      <c r="F825" s="23"/>
      <c r="G825" s="23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 spans="1:25" ht="12.75" customHeight="1" x14ac:dyDescent="0.2">
      <c r="A826" s="1"/>
      <c r="B826" s="20"/>
      <c r="C826" s="23"/>
      <c r="D826" s="23"/>
      <c r="E826" s="23"/>
      <c r="F826" s="23"/>
      <c r="G826" s="23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 spans="1:25" ht="12.75" customHeight="1" x14ac:dyDescent="0.2">
      <c r="A827" s="1"/>
      <c r="B827" s="20"/>
      <c r="C827" s="23"/>
      <c r="D827" s="23"/>
      <c r="E827" s="23"/>
      <c r="F827" s="23"/>
      <c r="G827" s="23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 spans="1:25" ht="12.75" customHeight="1" x14ac:dyDescent="0.2">
      <c r="A828" s="1"/>
      <c r="B828" s="20"/>
      <c r="C828" s="23"/>
      <c r="D828" s="23"/>
      <c r="E828" s="23"/>
      <c r="F828" s="23"/>
      <c r="G828" s="23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 spans="1:25" ht="12.75" customHeight="1" x14ac:dyDescent="0.2">
      <c r="A829" s="1"/>
      <c r="B829" s="20"/>
      <c r="C829" s="23"/>
      <c r="D829" s="23"/>
      <c r="E829" s="23"/>
      <c r="F829" s="23"/>
      <c r="G829" s="23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 spans="1:25" ht="12.75" customHeight="1" x14ac:dyDescent="0.2">
      <c r="A830" s="1"/>
      <c r="B830" s="20"/>
      <c r="C830" s="23"/>
      <c r="D830" s="23"/>
      <c r="E830" s="23"/>
      <c r="F830" s="23"/>
      <c r="G830" s="23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 spans="1:25" ht="12.75" customHeight="1" x14ac:dyDescent="0.2">
      <c r="A831" s="1"/>
      <c r="B831" s="20"/>
      <c r="C831" s="23"/>
      <c r="D831" s="23"/>
      <c r="E831" s="23"/>
      <c r="F831" s="23"/>
      <c r="G831" s="23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 spans="1:25" ht="12.75" customHeight="1" x14ac:dyDescent="0.2">
      <c r="A832" s="1"/>
      <c r="B832" s="20"/>
      <c r="C832" s="23"/>
      <c r="D832" s="23"/>
      <c r="E832" s="23"/>
      <c r="F832" s="23"/>
      <c r="G832" s="23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 spans="1:25" ht="12.75" customHeight="1" x14ac:dyDescent="0.2">
      <c r="A833" s="1"/>
      <c r="B833" s="20"/>
      <c r="C833" s="23"/>
      <c r="D833" s="23"/>
      <c r="E833" s="23"/>
      <c r="F833" s="23"/>
      <c r="G833" s="23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 spans="1:25" ht="12.75" customHeight="1" x14ac:dyDescent="0.2">
      <c r="A834" s="1"/>
      <c r="B834" s="20"/>
      <c r="C834" s="23"/>
      <c r="D834" s="23"/>
      <c r="E834" s="23"/>
      <c r="F834" s="23"/>
      <c r="G834" s="23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 spans="1:25" ht="12.75" customHeight="1" x14ac:dyDescent="0.2">
      <c r="A835" s="1"/>
      <c r="B835" s="20"/>
      <c r="C835" s="23"/>
      <c r="D835" s="23"/>
      <c r="E835" s="23"/>
      <c r="F835" s="23"/>
      <c r="G835" s="23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 spans="1:25" ht="12.75" customHeight="1" x14ac:dyDescent="0.2">
      <c r="A836" s="1"/>
      <c r="B836" s="20"/>
      <c r="C836" s="23"/>
      <c r="D836" s="23"/>
      <c r="E836" s="23"/>
      <c r="F836" s="23"/>
      <c r="G836" s="23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 spans="1:25" ht="12.75" customHeight="1" x14ac:dyDescent="0.2">
      <c r="A837" s="1"/>
      <c r="B837" s="20"/>
      <c r="C837" s="23"/>
      <c r="D837" s="23"/>
      <c r="E837" s="23"/>
      <c r="F837" s="23"/>
      <c r="G837" s="23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 spans="1:25" ht="12.75" customHeight="1" x14ac:dyDescent="0.2">
      <c r="A838" s="1"/>
      <c r="B838" s="20"/>
      <c r="C838" s="23"/>
      <c r="D838" s="23"/>
      <c r="E838" s="23"/>
      <c r="F838" s="23"/>
      <c r="G838" s="23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 spans="1:25" ht="12.75" customHeight="1" x14ac:dyDescent="0.2">
      <c r="A839" s="1"/>
      <c r="B839" s="20"/>
      <c r="C839" s="23"/>
      <c r="D839" s="23"/>
      <c r="E839" s="23"/>
      <c r="F839" s="23"/>
      <c r="G839" s="23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 spans="1:25" ht="12.75" customHeight="1" x14ac:dyDescent="0.2">
      <c r="A840" s="1"/>
      <c r="B840" s="20"/>
      <c r="C840" s="23"/>
      <c r="D840" s="23"/>
      <c r="E840" s="23"/>
      <c r="F840" s="23"/>
      <c r="G840" s="23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 spans="1:25" ht="12.75" customHeight="1" x14ac:dyDescent="0.2">
      <c r="A841" s="1"/>
      <c r="B841" s="20"/>
      <c r="C841" s="23"/>
      <c r="D841" s="23"/>
      <c r="E841" s="23"/>
      <c r="F841" s="23"/>
      <c r="G841" s="23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 spans="1:25" ht="12.75" customHeight="1" x14ac:dyDescent="0.2">
      <c r="A842" s="1"/>
      <c r="B842" s="20"/>
      <c r="C842" s="23"/>
      <c r="D842" s="23"/>
      <c r="E842" s="23"/>
      <c r="F842" s="23"/>
      <c r="G842" s="23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 spans="1:25" ht="12.75" customHeight="1" x14ac:dyDescent="0.2">
      <c r="A843" s="1"/>
      <c r="B843" s="20"/>
      <c r="C843" s="23"/>
      <c r="D843" s="23"/>
      <c r="E843" s="23"/>
      <c r="F843" s="23"/>
      <c r="G843" s="23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 spans="1:25" ht="12.75" customHeight="1" x14ac:dyDescent="0.2">
      <c r="A844" s="1"/>
      <c r="B844" s="20"/>
      <c r="C844" s="23"/>
      <c r="D844" s="23"/>
      <c r="E844" s="23"/>
      <c r="F844" s="23"/>
      <c r="G844" s="23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 spans="1:25" ht="12.75" customHeight="1" x14ac:dyDescent="0.2">
      <c r="A845" s="1"/>
      <c r="B845" s="20"/>
      <c r="C845" s="23"/>
      <c r="D845" s="23"/>
      <c r="E845" s="23"/>
      <c r="F845" s="23"/>
      <c r="G845" s="23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 spans="1:25" ht="12.75" customHeight="1" x14ac:dyDescent="0.2">
      <c r="A846" s="1"/>
      <c r="B846" s="20"/>
      <c r="C846" s="23"/>
      <c r="D846" s="23"/>
      <c r="E846" s="23"/>
      <c r="F846" s="23"/>
      <c r="G846" s="23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 spans="1:25" ht="12.75" customHeight="1" x14ac:dyDescent="0.2">
      <c r="A847" s="1"/>
      <c r="B847" s="20"/>
      <c r="C847" s="23"/>
      <c r="D847" s="23"/>
      <c r="E847" s="23"/>
      <c r="F847" s="23"/>
      <c r="G847" s="23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 spans="1:25" ht="12.75" customHeight="1" x14ac:dyDescent="0.2">
      <c r="A848" s="1"/>
      <c r="B848" s="20"/>
      <c r="C848" s="23"/>
      <c r="D848" s="23"/>
      <c r="E848" s="23"/>
      <c r="F848" s="23"/>
      <c r="G848" s="23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 spans="1:25" ht="12.75" customHeight="1" x14ac:dyDescent="0.2">
      <c r="A849" s="1"/>
      <c r="B849" s="20"/>
      <c r="C849" s="23"/>
      <c r="D849" s="23"/>
      <c r="E849" s="23"/>
      <c r="F849" s="23"/>
      <c r="G849" s="23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 spans="1:25" ht="12.75" customHeight="1" x14ac:dyDescent="0.2">
      <c r="A850" s="1"/>
      <c r="B850" s="20"/>
      <c r="C850" s="23"/>
      <c r="D850" s="23"/>
      <c r="E850" s="23"/>
      <c r="F850" s="23"/>
      <c r="G850" s="23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 spans="1:25" ht="12.75" customHeight="1" x14ac:dyDescent="0.2">
      <c r="A851" s="1"/>
      <c r="B851" s="20"/>
      <c r="C851" s="23"/>
      <c r="D851" s="23"/>
      <c r="E851" s="23"/>
      <c r="F851" s="23"/>
      <c r="G851" s="23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 spans="1:25" ht="12.75" customHeight="1" x14ac:dyDescent="0.2">
      <c r="A852" s="1"/>
      <c r="B852" s="20"/>
      <c r="C852" s="23"/>
      <c r="D852" s="23"/>
      <c r="E852" s="23"/>
      <c r="F852" s="23"/>
      <c r="G852" s="23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 spans="1:25" ht="12.75" customHeight="1" x14ac:dyDescent="0.2">
      <c r="A853" s="1"/>
      <c r="B853" s="20"/>
      <c r="C853" s="23"/>
      <c r="D853" s="23"/>
      <c r="E853" s="23"/>
      <c r="F853" s="23"/>
      <c r="G853" s="23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 spans="1:25" ht="12.75" customHeight="1" x14ac:dyDescent="0.2">
      <c r="A854" s="1"/>
      <c r="B854" s="20"/>
      <c r="C854" s="23"/>
      <c r="D854" s="23"/>
      <c r="E854" s="23"/>
      <c r="F854" s="23"/>
      <c r="G854" s="23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 spans="1:25" ht="12.75" customHeight="1" x14ac:dyDescent="0.2">
      <c r="A855" s="1"/>
      <c r="B855" s="20"/>
      <c r="C855" s="23"/>
      <c r="D855" s="23"/>
      <c r="E855" s="23"/>
      <c r="F855" s="23"/>
      <c r="G855" s="23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 spans="1:25" ht="12.75" customHeight="1" x14ac:dyDescent="0.2">
      <c r="A856" s="1"/>
      <c r="B856" s="20"/>
      <c r="C856" s="23"/>
      <c r="D856" s="23"/>
      <c r="E856" s="23"/>
      <c r="F856" s="23"/>
      <c r="G856" s="23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 spans="1:25" ht="12.75" customHeight="1" x14ac:dyDescent="0.2">
      <c r="A857" s="1"/>
      <c r="B857" s="20"/>
      <c r="C857" s="23"/>
      <c r="D857" s="23"/>
      <c r="E857" s="23"/>
      <c r="F857" s="23"/>
      <c r="G857" s="23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 spans="1:25" ht="12.75" customHeight="1" x14ac:dyDescent="0.2">
      <c r="A858" s="1"/>
      <c r="B858" s="20"/>
      <c r="C858" s="23"/>
      <c r="D858" s="23"/>
      <c r="E858" s="23"/>
      <c r="F858" s="23"/>
      <c r="G858" s="23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 spans="1:25" ht="12.75" customHeight="1" x14ac:dyDescent="0.2">
      <c r="A859" s="1"/>
      <c r="B859" s="20"/>
      <c r="C859" s="23"/>
      <c r="D859" s="23"/>
      <c r="E859" s="23"/>
      <c r="F859" s="23"/>
      <c r="G859" s="23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 spans="1:25" ht="12.75" customHeight="1" x14ac:dyDescent="0.2">
      <c r="A860" s="1"/>
      <c r="B860" s="20"/>
      <c r="C860" s="23"/>
      <c r="D860" s="23"/>
      <c r="E860" s="23"/>
      <c r="F860" s="23"/>
      <c r="G860" s="23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 spans="1:25" ht="12.75" customHeight="1" x14ac:dyDescent="0.2">
      <c r="A861" s="1"/>
      <c r="B861" s="20"/>
      <c r="C861" s="23"/>
      <c r="D861" s="23"/>
      <c r="E861" s="23"/>
      <c r="F861" s="23"/>
      <c r="G861" s="23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 spans="1:25" ht="12.75" customHeight="1" x14ac:dyDescent="0.2">
      <c r="A862" s="1"/>
      <c r="B862" s="20"/>
      <c r="C862" s="23"/>
      <c r="D862" s="23"/>
      <c r="E862" s="23"/>
      <c r="F862" s="23"/>
      <c r="G862" s="23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 spans="1:25" ht="12.75" customHeight="1" x14ac:dyDescent="0.2">
      <c r="A863" s="1"/>
      <c r="B863" s="20"/>
      <c r="C863" s="23"/>
      <c r="D863" s="23"/>
      <c r="E863" s="23"/>
      <c r="F863" s="23"/>
      <c r="G863" s="23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 spans="1:25" ht="12.75" customHeight="1" x14ac:dyDescent="0.2">
      <c r="A864" s="1"/>
      <c r="B864" s="20"/>
      <c r="C864" s="23"/>
      <c r="D864" s="23"/>
      <c r="E864" s="23"/>
      <c r="F864" s="23"/>
      <c r="G864" s="23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 spans="1:25" ht="12.75" customHeight="1" x14ac:dyDescent="0.2">
      <c r="A865" s="1"/>
      <c r="B865" s="20"/>
      <c r="C865" s="23"/>
      <c r="D865" s="23"/>
      <c r="E865" s="23"/>
      <c r="F865" s="23"/>
      <c r="G865" s="23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 spans="1:25" ht="12.75" customHeight="1" x14ac:dyDescent="0.2">
      <c r="A866" s="1"/>
      <c r="B866" s="20"/>
      <c r="C866" s="23"/>
      <c r="D866" s="23"/>
      <c r="E866" s="23"/>
      <c r="F866" s="23"/>
      <c r="G866" s="23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 spans="1:25" ht="12.75" customHeight="1" x14ac:dyDescent="0.2">
      <c r="A867" s="1"/>
      <c r="B867" s="20"/>
      <c r="C867" s="23"/>
      <c r="D867" s="23"/>
      <c r="E867" s="23"/>
      <c r="F867" s="23"/>
      <c r="G867" s="23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 spans="1:25" ht="12.75" customHeight="1" x14ac:dyDescent="0.2">
      <c r="A868" s="1"/>
      <c r="B868" s="20"/>
      <c r="C868" s="23"/>
      <c r="D868" s="23"/>
      <c r="E868" s="23"/>
      <c r="F868" s="23"/>
      <c r="G868" s="23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 spans="1:25" ht="12.75" customHeight="1" x14ac:dyDescent="0.2">
      <c r="A869" s="1"/>
      <c r="B869" s="20"/>
      <c r="C869" s="23"/>
      <c r="D869" s="23"/>
      <c r="E869" s="23"/>
      <c r="F869" s="23"/>
      <c r="G869" s="23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 spans="1:25" ht="12.75" customHeight="1" x14ac:dyDescent="0.2">
      <c r="A870" s="1"/>
      <c r="B870" s="20"/>
      <c r="C870" s="23"/>
      <c r="D870" s="23"/>
      <c r="E870" s="23"/>
      <c r="F870" s="23"/>
      <c r="G870" s="23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 spans="1:25" ht="12.75" customHeight="1" x14ac:dyDescent="0.2">
      <c r="A871" s="1"/>
      <c r="B871" s="20"/>
      <c r="C871" s="23"/>
      <c r="D871" s="23"/>
      <c r="E871" s="23"/>
      <c r="F871" s="23"/>
      <c r="G871" s="23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 spans="1:25" ht="12.75" customHeight="1" x14ac:dyDescent="0.2">
      <c r="A872" s="1"/>
      <c r="B872" s="20"/>
      <c r="C872" s="23"/>
      <c r="D872" s="23"/>
      <c r="E872" s="23"/>
      <c r="F872" s="23"/>
      <c r="G872" s="23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 spans="1:25" ht="12.75" customHeight="1" x14ac:dyDescent="0.2">
      <c r="A873" s="1"/>
      <c r="B873" s="20"/>
      <c r="C873" s="23"/>
      <c r="D873" s="23"/>
      <c r="E873" s="23"/>
      <c r="F873" s="23"/>
      <c r="G873" s="23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 spans="1:25" ht="12.75" customHeight="1" x14ac:dyDescent="0.2">
      <c r="A874" s="1"/>
      <c r="B874" s="20"/>
      <c r="C874" s="23"/>
      <c r="D874" s="23"/>
      <c r="E874" s="23"/>
      <c r="F874" s="23"/>
      <c r="G874" s="23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 spans="1:25" ht="12.75" customHeight="1" x14ac:dyDescent="0.2">
      <c r="A875" s="1"/>
      <c r="B875" s="20"/>
      <c r="C875" s="23"/>
      <c r="D875" s="23"/>
      <c r="E875" s="23"/>
      <c r="F875" s="23"/>
      <c r="G875" s="23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 spans="1:25" ht="12.75" customHeight="1" x14ac:dyDescent="0.2">
      <c r="A876" s="1"/>
      <c r="B876" s="20"/>
      <c r="C876" s="23"/>
      <c r="D876" s="23"/>
      <c r="E876" s="23"/>
      <c r="F876" s="23"/>
      <c r="G876" s="23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 spans="1:25" ht="12.75" customHeight="1" x14ac:dyDescent="0.2">
      <c r="A877" s="1"/>
      <c r="B877" s="20"/>
      <c r="C877" s="23"/>
      <c r="D877" s="23"/>
      <c r="E877" s="23"/>
      <c r="F877" s="23"/>
      <c r="G877" s="23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 spans="1:25" ht="12.75" customHeight="1" x14ac:dyDescent="0.2">
      <c r="A878" s="1"/>
      <c r="B878" s="20"/>
      <c r="C878" s="23"/>
      <c r="D878" s="23"/>
      <c r="E878" s="23"/>
      <c r="F878" s="23"/>
      <c r="G878" s="23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 spans="1:25" ht="12.75" customHeight="1" x14ac:dyDescent="0.2">
      <c r="A879" s="1"/>
      <c r="B879" s="20"/>
      <c r="C879" s="23"/>
      <c r="D879" s="23"/>
      <c r="E879" s="23"/>
      <c r="F879" s="23"/>
      <c r="G879" s="23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 spans="1:25" ht="12.75" customHeight="1" x14ac:dyDescent="0.2">
      <c r="A880" s="1"/>
      <c r="B880" s="20"/>
      <c r="C880" s="23"/>
      <c r="D880" s="23"/>
      <c r="E880" s="23"/>
      <c r="F880" s="23"/>
      <c r="G880" s="23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 spans="1:25" ht="12.75" customHeight="1" x14ac:dyDescent="0.2">
      <c r="A881" s="1"/>
      <c r="B881" s="20"/>
      <c r="C881" s="23"/>
      <c r="D881" s="23"/>
      <c r="E881" s="23"/>
      <c r="F881" s="23"/>
      <c r="G881" s="23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 spans="1:25" ht="12.75" customHeight="1" x14ac:dyDescent="0.2">
      <c r="A882" s="1"/>
      <c r="B882" s="20"/>
      <c r="C882" s="23"/>
      <c r="D882" s="23"/>
      <c r="E882" s="23"/>
      <c r="F882" s="23"/>
      <c r="G882" s="23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 spans="1:25" ht="12.75" customHeight="1" x14ac:dyDescent="0.2">
      <c r="A883" s="1"/>
      <c r="B883" s="20"/>
      <c r="C883" s="23"/>
      <c r="D883" s="23"/>
      <c r="E883" s="23"/>
      <c r="F883" s="23"/>
      <c r="G883" s="23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 spans="1:25" ht="12.75" customHeight="1" x14ac:dyDescent="0.2">
      <c r="A884" s="1"/>
      <c r="B884" s="20"/>
      <c r="C884" s="23"/>
      <c r="D884" s="23"/>
      <c r="E884" s="23"/>
      <c r="F884" s="23"/>
      <c r="G884" s="23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 spans="1:25" ht="12.75" customHeight="1" x14ac:dyDescent="0.2">
      <c r="A885" s="1"/>
      <c r="B885" s="20"/>
      <c r="C885" s="23"/>
      <c r="D885" s="23"/>
      <c r="E885" s="23"/>
      <c r="F885" s="23"/>
      <c r="G885" s="23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 spans="1:25" ht="12.75" customHeight="1" x14ac:dyDescent="0.2">
      <c r="A886" s="1"/>
      <c r="B886" s="20"/>
      <c r="C886" s="23"/>
      <c r="D886" s="23"/>
      <c r="E886" s="23"/>
      <c r="F886" s="23"/>
      <c r="G886" s="23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 spans="1:25" ht="12.75" customHeight="1" x14ac:dyDescent="0.2">
      <c r="A887" s="1"/>
      <c r="B887" s="20"/>
      <c r="C887" s="23"/>
      <c r="D887" s="23"/>
      <c r="E887" s="23"/>
      <c r="F887" s="23"/>
      <c r="G887" s="23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 spans="1:25" ht="12.75" customHeight="1" x14ac:dyDescent="0.2">
      <c r="A888" s="1"/>
      <c r="B888" s="20"/>
      <c r="C888" s="23"/>
      <c r="D888" s="23"/>
      <c r="E888" s="23"/>
      <c r="F888" s="23"/>
      <c r="G888" s="23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 spans="1:25" ht="12.75" customHeight="1" x14ac:dyDescent="0.2">
      <c r="A889" s="1"/>
      <c r="B889" s="20"/>
      <c r="C889" s="23"/>
      <c r="D889" s="23"/>
      <c r="E889" s="23"/>
      <c r="F889" s="23"/>
      <c r="G889" s="23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 spans="1:25" ht="12.75" customHeight="1" x14ac:dyDescent="0.2">
      <c r="A890" s="1"/>
      <c r="B890" s="20"/>
      <c r="C890" s="23"/>
      <c r="D890" s="23"/>
      <c r="E890" s="23"/>
      <c r="F890" s="23"/>
      <c r="G890" s="23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 spans="1:25" ht="12.75" customHeight="1" x14ac:dyDescent="0.2">
      <c r="A891" s="1"/>
      <c r="B891" s="20"/>
      <c r="C891" s="23"/>
      <c r="D891" s="23"/>
      <c r="E891" s="23"/>
      <c r="F891" s="23"/>
      <c r="G891" s="23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 spans="1:25" ht="12.75" customHeight="1" x14ac:dyDescent="0.2">
      <c r="A892" s="1"/>
      <c r="B892" s="20"/>
      <c r="C892" s="23"/>
      <c r="D892" s="23"/>
      <c r="E892" s="23"/>
      <c r="F892" s="23"/>
      <c r="G892" s="23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 spans="1:25" ht="12.75" customHeight="1" x14ac:dyDescent="0.2">
      <c r="A893" s="1"/>
      <c r="B893" s="20"/>
      <c r="C893" s="23"/>
      <c r="D893" s="23"/>
      <c r="E893" s="23"/>
      <c r="F893" s="23"/>
      <c r="G893" s="23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 spans="1:25" ht="12.75" customHeight="1" x14ac:dyDescent="0.2">
      <c r="A894" s="1"/>
      <c r="B894" s="20"/>
      <c r="C894" s="23"/>
      <c r="D894" s="23"/>
      <c r="E894" s="23"/>
      <c r="F894" s="23"/>
      <c r="G894" s="23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 spans="1:25" ht="12.75" customHeight="1" x14ac:dyDescent="0.2">
      <c r="A895" s="1"/>
      <c r="B895" s="20"/>
      <c r="C895" s="23"/>
      <c r="D895" s="23"/>
      <c r="E895" s="23"/>
      <c r="F895" s="23"/>
      <c r="G895" s="23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 spans="1:25" ht="12.75" customHeight="1" x14ac:dyDescent="0.2">
      <c r="A896" s="1"/>
      <c r="B896" s="20"/>
      <c r="C896" s="23"/>
      <c r="D896" s="23"/>
      <c r="E896" s="23"/>
      <c r="F896" s="23"/>
      <c r="G896" s="23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 spans="1:25" ht="12.75" customHeight="1" x14ac:dyDescent="0.2">
      <c r="A897" s="1"/>
      <c r="B897" s="20"/>
      <c r="C897" s="23"/>
      <c r="D897" s="23"/>
      <c r="E897" s="23"/>
      <c r="F897" s="23"/>
      <c r="G897" s="23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 spans="1:25" ht="12.75" customHeight="1" x14ac:dyDescent="0.2">
      <c r="A898" s="1"/>
      <c r="B898" s="20"/>
      <c r="C898" s="23"/>
      <c r="D898" s="23"/>
      <c r="E898" s="23"/>
      <c r="F898" s="23"/>
      <c r="G898" s="23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 spans="1:25" ht="12.75" customHeight="1" x14ac:dyDescent="0.2">
      <c r="A899" s="1"/>
      <c r="B899" s="20"/>
      <c r="C899" s="23"/>
      <c r="D899" s="23"/>
      <c r="E899" s="23"/>
      <c r="F899" s="23"/>
      <c r="G899" s="23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 spans="1:25" ht="12.75" customHeight="1" x14ac:dyDescent="0.2">
      <c r="A900" s="1"/>
      <c r="B900" s="20"/>
      <c r="C900" s="23"/>
      <c r="D900" s="23"/>
      <c r="E900" s="23"/>
      <c r="F900" s="23"/>
      <c r="G900" s="23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 spans="1:25" ht="12.75" customHeight="1" x14ac:dyDescent="0.2">
      <c r="A901" s="1"/>
      <c r="B901" s="20"/>
      <c r="C901" s="23"/>
      <c r="D901" s="23"/>
      <c r="E901" s="23"/>
      <c r="F901" s="23"/>
      <c r="G901" s="23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 spans="1:25" ht="12.75" customHeight="1" x14ac:dyDescent="0.2">
      <c r="A902" s="1"/>
      <c r="B902" s="20"/>
      <c r="C902" s="23"/>
      <c r="D902" s="23"/>
      <c r="E902" s="23"/>
      <c r="F902" s="23"/>
      <c r="G902" s="23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 spans="1:25" ht="12.75" customHeight="1" x14ac:dyDescent="0.2">
      <c r="A903" s="1"/>
      <c r="B903" s="20"/>
      <c r="C903" s="23"/>
      <c r="D903" s="23"/>
      <c r="E903" s="23"/>
      <c r="F903" s="23"/>
      <c r="G903" s="23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 spans="1:25" ht="12.75" customHeight="1" x14ac:dyDescent="0.2">
      <c r="A904" s="1"/>
      <c r="B904" s="20"/>
      <c r="C904" s="23"/>
      <c r="D904" s="23"/>
      <c r="E904" s="23"/>
      <c r="F904" s="23"/>
      <c r="G904" s="23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 spans="1:25" ht="12.75" customHeight="1" x14ac:dyDescent="0.2">
      <c r="A905" s="1"/>
      <c r="B905" s="20"/>
      <c r="C905" s="23"/>
      <c r="D905" s="23"/>
      <c r="E905" s="23"/>
      <c r="F905" s="23"/>
      <c r="G905" s="23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 spans="1:25" ht="12.75" customHeight="1" x14ac:dyDescent="0.2">
      <c r="A906" s="1"/>
      <c r="B906" s="20"/>
      <c r="C906" s="23"/>
      <c r="D906" s="23"/>
      <c r="E906" s="23"/>
      <c r="F906" s="23"/>
      <c r="G906" s="23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 spans="1:25" ht="12.75" customHeight="1" x14ac:dyDescent="0.2">
      <c r="A907" s="1"/>
      <c r="B907" s="20"/>
      <c r="C907" s="23"/>
      <c r="D907" s="23"/>
      <c r="E907" s="23"/>
      <c r="F907" s="23"/>
      <c r="G907" s="23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 spans="1:25" ht="12.75" customHeight="1" x14ac:dyDescent="0.2">
      <c r="A908" s="1"/>
      <c r="B908" s="20"/>
      <c r="C908" s="23"/>
      <c r="D908" s="23"/>
      <c r="E908" s="23"/>
      <c r="F908" s="23"/>
      <c r="G908" s="23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 spans="1:25" ht="12.75" customHeight="1" x14ac:dyDescent="0.2">
      <c r="A909" s="1"/>
      <c r="B909" s="20"/>
      <c r="C909" s="23"/>
      <c r="D909" s="23"/>
      <c r="E909" s="23"/>
      <c r="F909" s="23"/>
      <c r="G909" s="23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 spans="1:25" ht="12.75" customHeight="1" x14ac:dyDescent="0.2">
      <c r="A910" s="1"/>
      <c r="B910" s="20"/>
      <c r="C910" s="23"/>
      <c r="D910" s="23"/>
      <c r="E910" s="23"/>
      <c r="F910" s="23"/>
      <c r="G910" s="23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 spans="1:25" ht="12.75" customHeight="1" x14ac:dyDescent="0.2">
      <c r="A911" s="1"/>
      <c r="B911" s="20"/>
      <c r="C911" s="23"/>
      <c r="D911" s="23"/>
      <c r="E911" s="23"/>
      <c r="F911" s="23"/>
      <c r="G911" s="23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 spans="1:25" ht="12.75" customHeight="1" x14ac:dyDescent="0.2">
      <c r="A912" s="1"/>
      <c r="B912" s="20"/>
      <c r="C912" s="23"/>
      <c r="D912" s="23"/>
      <c r="E912" s="23"/>
      <c r="F912" s="23"/>
      <c r="G912" s="23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 spans="1:25" ht="12.75" customHeight="1" x14ac:dyDescent="0.2">
      <c r="A913" s="1"/>
      <c r="B913" s="20"/>
      <c r="C913" s="23"/>
      <c r="D913" s="23"/>
      <c r="E913" s="23"/>
      <c r="F913" s="23"/>
      <c r="G913" s="23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 spans="1:25" ht="12.75" customHeight="1" x14ac:dyDescent="0.2">
      <c r="A914" s="1"/>
      <c r="B914" s="20"/>
      <c r="C914" s="23"/>
      <c r="D914" s="23"/>
      <c r="E914" s="23"/>
      <c r="F914" s="23"/>
      <c r="G914" s="23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 spans="1:25" ht="12.75" customHeight="1" x14ac:dyDescent="0.2">
      <c r="A915" s="1"/>
      <c r="B915" s="20"/>
      <c r="C915" s="23"/>
      <c r="D915" s="23"/>
      <c r="E915" s="23"/>
      <c r="F915" s="23"/>
      <c r="G915" s="23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 spans="1:25" ht="12.75" customHeight="1" x14ac:dyDescent="0.2">
      <c r="A916" s="1"/>
      <c r="B916" s="20"/>
      <c r="C916" s="23"/>
      <c r="D916" s="23"/>
      <c r="E916" s="23"/>
      <c r="F916" s="23"/>
      <c r="G916" s="23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 spans="1:25" ht="12.75" customHeight="1" x14ac:dyDescent="0.2">
      <c r="A917" s="1"/>
      <c r="B917" s="20"/>
      <c r="C917" s="23"/>
      <c r="D917" s="23"/>
      <c r="E917" s="23"/>
      <c r="F917" s="23"/>
      <c r="G917" s="23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 spans="1:25" ht="12.75" customHeight="1" x14ac:dyDescent="0.2">
      <c r="A918" s="1"/>
      <c r="B918" s="20"/>
      <c r="C918" s="23"/>
      <c r="D918" s="23"/>
      <c r="E918" s="23"/>
      <c r="F918" s="23"/>
      <c r="G918" s="23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 spans="1:25" ht="12.75" customHeight="1" x14ac:dyDescent="0.2">
      <c r="A919" s="1"/>
      <c r="B919" s="20"/>
      <c r="C919" s="23"/>
      <c r="D919" s="23"/>
      <c r="E919" s="23"/>
      <c r="F919" s="23"/>
      <c r="G919" s="23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 spans="1:25" ht="12.75" customHeight="1" x14ac:dyDescent="0.2">
      <c r="A920" s="1"/>
      <c r="B920" s="20"/>
      <c r="C920" s="23"/>
      <c r="D920" s="23"/>
      <c r="E920" s="23"/>
      <c r="F920" s="23"/>
      <c r="G920" s="23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 spans="1:25" ht="12.75" customHeight="1" x14ac:dyDescent="0.2">
      <c r="A921" s="1"/>
      <c r="B921" s="20"/>
      <c r="C921" s="23"/>
      <c r="D921" s="23"/>
      <c r="E921" s="23"/>
      <c r="F921" s="23"/>
      <c r="G921" s="23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 spans="1:25" ht="12.75" customHeight="1" x14ac:dyDescent="0.2">
      <c r="A922" s="1"/>
      <c r="B922" s="20"/>
      <c r="C922" s="23"/>
      <c r="D922" s="23"/>
      <c r="E922" s="23"/>
      <c r="F922" s="23"/>
      <c r="G922" s="23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 spans="1:25" ht="12.75" customHeight="1" x14ac:dyDescent="0.2">
      <c r="A923" s="1"/>
      <c r="B923" s="20"/>
      <c r="C923" s="23"/>
      <c r="D923" s="23"/>
      <c r="E923" s="23"/>
      <c r="F923" s="23"/>
      <c r="G923" s="23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 spans="1:25" ht="12.75" customHeight="1" x14ac:dyDescent="0.2">
      <c r="A924" s="1"/>
      <c r="B924" s="20"/>
      <c r="C924" s="23"/>
      <c r="D924" s="23"/>
      <c r="E924" s="23"/>
      <c r="F924" s="23"/>
      <c r="G924" s="23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 spans="1:25" ht="12.75" customHeight="1" x14ac:dyDescent="0.2">
      <c r="A925" s="1"/>
      <c r="B925" s="20"/>
      <c r="C925" s="23"/>
      <c r="D925" s="23"/>
      <c r="E925" s="23"/>
      <c r="F925" s="23"/>
      <c r="G925" s="23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 spans="1:25" ht="12.75" customHeight="1" x14ac:dyDescent="0.2">
      <c r="A926" s="1"/>
      <c r="B926" s="20"/>
      <c r="C926" s="23"/>
      <c r="D926" s="23"/>
      <c r="E926" s="23"/>
      <c r="F926" s="23"/>
      <c r="G926" s="23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 spans="1:25" ht="12.75" customHeight="1" x14ac:dyDescent="0.2">
      <c r="A927" s="1"/>
      <c r="B927" s="20"/>
      <c r="C927" s="23"/>
      <c r="D927" s="23"/>
      <c r="E927" s="23"/>
      <c r="F927" s="23"/>
      <c r="G927" s="23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 spans="1:25" ht="12.75" customHeight="1" x14ac:dyDescent="0.2">
      <c r="A928" s="1"/>
      <c r="B928" s="20"/>
      <c r="C928" s="23"/>
      <c r="D928" s="23"/>
      <c r="E928" s="23"/>
      <c r="F928" s="23"/>
      <c r="G928" s="23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 spans="1:25" ht="12.75" customHeight="1" x14ac:dyDescent="0.2">
      <c r="A929" s="1"/>
      <c r="B929" s="20"/>
      <c r="C929" s="23"/>
      <c r="D929" s="23"/>
      <c r="E929" s="23"/>
      <c r="F929" s="23"/>
      <c r="G929" s="23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 spans="1:25" ht="12.75" customHeight="1" x14ac:dyDescent="0.2">
      <c r="A930" s="1"/>
      <c r="B930" s="20"/>
      <c r="C930" s="23"/>
      <c r="D930" s="23"/>
      <c r="E930" s="23"/>
      <c r="F930" s="23"/>
      <c r="G930" s="23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 spans="1:25" ht="12.75" customHeight="1" x14ac:dyDescent="0.2">
      <c r="A931" s="1"/>
      <c r="B931" s="20"/>
      <c r="C931" s="23"/>
      <c r="D931" s="23"/>
      <c r="E931" s="23"/>
      <c r="F931" s="23"/>
      <c r="G931" s="23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 spans="1:25" ht="12.75" customHeight="1" x14ac:dyDescent="0.2">
      <c r="A932" s="1"/>
      <c r="B932" s="20"/>
      <c r="C932" s="23"/>
      <c r="D932" s="23"/>
      <c r="E932" s="23"/>
      <c r="F932" s="23"/>
      <c r="G932" s="23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 spans="1:25" ht="12.75" customHeight="1" x14ac:dyDescent="0.2">
      <c r="A933" s="1"/>
      <c r="B933" s="20"/>
      <c r="C933" s="23"/>
      <c r="D933" s="23"/>
      <c r="E933" s="23"/>
      <c r="F933" s="23"/>
      <c r="G933" s="23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 spans="1:25" ht="12.75" customHeight="1" x14ac:dyDescent="0.2">
      <c r="A934" s="1"/>
      <c r="B934" s="20"/>
      <c r="C934" s="23"/>
      <c r="D934" s="23"/>
      <c r="E934" s="23"/>
      <c r="F934" s="23"/>
      <c r="G934" s="23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 spans="1:25" ht="12.75" customHeight="1" x14ac:dyDescent="0.2">
      <c r="A935" s="1"/>
      <c r="B935" s="20"/>
      <c r="C935" s="23"/>
      <c r="D935" s="23"/>
      <c r="E935" s="23"/>
      <c r="F935" s="23"/>
      <c r="G935" s="23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 spans="1:25" ht="12.75" customHeight="1" x14ac:dyDescent="0.2">
      <c r="A936" s="1"/>
      <c r="B936" s="20"/>
      <c r="C936" s="23"/>
      <c r="D936" s="23"/>
      <c r="E936" s="23"/>
      <c r="F936" s="23"/>
      <c r="G936" s="23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 spans="1:25" ht="12.75" customHeight="1" x14ac:dyDescent="0.2">
      <c r="A937" s="1"/>
      <c r="B937" s="20"/>
      <c r="C937" s="23"/>
      <c r="D937" s="23"/>
      <c r="E937" s="23"/>
      <c r="F937" s="23"/>
      <c r="G937" s="23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 spans="1:25" ht="12.75" customHeight="1" x14ac:dyDescent="0.2">
      <c r="A938" s="1"/>
      <c r="B938" s="20"/>
      <c r="C938" s="23"/>
      <c r="D938" s="23"/>
      <c r="E938" s="23"/>
      <c r="F938" s="23"/>
      <c r="G938" s="23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 spans="1:25" ht="12.75" customHeight="1" x14ac:dyDescent="0.2">
      <c r="A939" s="1"/>
      <c r="B939" s="20"/>
      <c r="C939" s="23"/>
      <c r="D939" s="23"/>
      <c r="E939" s="23"/>
      <c r="F939" s="23"/>
      <c r="G939" s="23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 spans="1:25" ht="12.75" customHeight="1" x14ac:dyDescent="0.2">
      <c r="A940" s="1"/>
      <c r="B940" s="20"/>
      <c r="C940" s="23"/>
      <c r="D940" s="23"/>
      <c r="E940" s="23"/>
      <c r="F940" s="23"/>
      <c r="G940" s="23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 spans="1:25" ht="12.75" customHeight="1" x14ac:dyDescent="0.2">
      <c r="A941" s="1"/>
      <c r="B941" s="20"/>
      <c r="C941" s="23"/>
      <c r="D941" s="23"/>
      <c r="E941" s="23"/>
      <c r="F941" s="23"/>
      <c r="G941" s="23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 spans="1:25" ht="12.75" customHeight="1" x14ac:dyDescent="0.2">
      <c r="A942" s="1"/>
      <c r="B942" s="20"/>
      <c r="C942" s="23"/>
      <c r="D942" s="23"/>
      <c r="E942" s="23"/>
      <c r="F942" s="23"/>
      <c r="G942" s="23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 spans="1:25" ht="12.75" customHeight="1" x14ac:dyDescent="0.2">
      <c r="A943" s="1"/>
      <c r="B943" s="20"/>
      <c r="C943" s="23"/>
      <c r="D943" s="23"/>
      <c r="E943" s="23"/>
      <c r="F943" s="23"/>
      <c r="G943" s="23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 spans="1:25" ht="12.75" customHeight="1" x14ac:dyDescent="0.2">
      <c r="A944" s="1"/>
      <c r="B944" s="20"/>
      <c r="C944" s="23"/>
      <c r="D944" s="23"/>
      <c r="E944" s="23"/>
      <c r="F944" s="23"/>
      <c r="G944" s="23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 spans="1:25" ht="12.75" customHeight="1" x14ac:dyDescent="0.2">
      <c r="A945" s="1"/>
      <c r="B945" s="20"/>
      <c r="C945" s="23"/>
      <c r="D945" s="23"/>
      <c r="E945" s="23"/>
      <c r="F945" s="23"/>
      <c r="G945" s="23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 spans="1:25" ht="12.75" customHeight="1" x14ac:dyDescent="0.2">
      <c r="A946" s="1"/>
      <c r="B946" s="20"/>
      <c r="C946" s="23"/>
      <c r="D946" s="23"/>
      <c r="E946" s="23"/>
      <c r="F946" s="23"/>
      <c r="G946" s="23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 spans="1:25" ht="12.75" customHeight="1" x14ac:dyDescent="0.2">
      <c r="A947" s="1"/>
      <c r="B947" s="20"/>
      <c r="C947" s="23"/>
      <c r="D947" s="23"/>
      <c r="E947" s="23"/>
      <c r="F947" s="23"/>
      <c r="G947" s="23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 spans="1:25" ht="12.75" customHeight="1" x14ac:dyDescent="0.2">
      <c r="A948" s="1"/>
      <c r="B948" s="20"/>
      <c r="C948" s="23"/>
      <c r="D948" s="23"/>
      <c r="E948" s="23"/>
      <c r="F948" s="23"/>
      <c r="G948" s="23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 spans="1:25" ht="12.75" customHeight="1" x14ac:dyDescent="0.2">
      <c r="A949" s="1"/>
      <c r="B949" s="20"/>
      <c r="C949" s="23"/>
      <c r="D949" s="23"/>
      <c r="E949" s="23"/>
      <c r="F949" s="23"/>
      <c r="G949" s="23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 spans="1:25" ht="12.75" customHeight="1" x14ac:dyDescent="0.2">
      <c r="A950" s="1"/>
      <c r="B950" s="20"/>
      <c r="C950" s="23"/>
      <c r="D950" s="23"/>
      <c r="E950" s="23"/>
      <c r="F950" s="23"/>
      <c r="G950" s="23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 spans="1:25" ht="12.75" customHeight="1" x14ac:dyDescent="0.2">
      <c r="A951" s="1"/>
      <c r="B951" s="20"/>
      <c r="C951" s="23"/>
      <c r="D951" s="23"/>
      <c r="E951" s="23"/>
      <c r="F951" s="23"/>
      <c r="G951" s="23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 spans="1:25" ht="12.75" customHeight="1" x14ac:dyDescent="0.2">
      <c r="A952" s="1"/>
      <c r="B952" s="20"/>
      <c r="C952" s="23"/>
      <c r="D952" s="23"/>
      <c r="E952" s="23"/>
      <c r="F952" s="23"/>
      <c r="G952" s="23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 spans="1:25" ht="12.75" customHeight="1" x14ac:dyDescent="0.2">
      <c r="A953" s="1"/>
      <c r="B953" s="20"/>
      <c r="C953" s="23"/>
      <c r="D953" s="23"/>
      <c r="E953" s="23"/>
      <c r="F953" s="23"/>
      <c r="G953" s="23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 spans="1:25" ht="12.75" customHeight="1" x14ac:dyDescent="0.2">
      <c r="A954" s="1"/>
      <c r="B954" s="20"/>
      <c r="C954" s="23"/>
      <c r="D954" s="23"/>
      <c r="E954" s="23"/>
      <c r="F954" s="23"/>
      <c r="G954" s="23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 spans="1:25" ht="12.75" customHeight="1" x14ac:dyDescent="0.2">
      <c r="A955" s="1"/>
      <c r="B955" s="20"/>
      <c r="C955" s="23"/>
      <c r="D955" s="23"/>
      <c r="E955" s="23"/>
      <c r="F955" s="23"/>
      <c r="G955" s="23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 spans="1:25" ht="12.75" customHeight="1" x14ac:dyDescent="0.2">
      <c r="A956" s="1"/>
      <c r="B956" s="20"/>
      <c r="C956" s="23"/>
      <c r="D956" s="23"/>
      <c r="E956" s="23"/>
      <c r="F956" s="23"/>
      <c r="G956" s="23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 spans="1:25" ht="12.75" customHeight="1" x14ac:dyDescent="0.2">
      <c r="A957" s="1"/>
      <c r="B957" s="20"/>
      <c r="C957" s="23"/>
      <c r="D957" s="23"/>
      <c r="E957" s="23"/>
      <c r="F957" s="23"/>
      <c r="G957" s="23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 spans="1:25" ht="12.75" customHeight="1" x14ac:dyDescent="0.2">
      <c r="A958" s="1"/>
      <c r="B958" s="20"/>
      <c r="C958" s="23"/>
      <c r="D958" s="23"/>
      <c r="E958" s="23"/>
      <c r="F958" s="23"/>
      <c r="G958" s="23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 spans="1:25" ht="12.75" customHeight="1" x14ac:dyDescent="0.2">
      <c r="A959" s="1"/>
      <c r="B959" s="20"/>
      <c r="C959" s="23"/>
      <c r="D959" s="23"/>
      <c r="E959" s="23"/>
      <c r="F959" s="23"/>
      <c r="G959" s="23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 spans="1:25" ht="12.75" customHeight="1" x14ac:dyDescent="0.2">
      <c r="A960" s="1"/>
      <c r="B960" s="20"/>
      <c r="C960" s="23"/>
      <c r="D960" s="23"/>
      <c r="E960" s="23"/>
      <c r="F960" s="23"/>
      <c r="G960" s="23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 spans="1:25" ht="12.75" customHeight="1" x14ac:dyDescent="0.2">
      <c r="A961" s="1"/>
      <c r="B961" s="20"/>
      <c r="C961" s="23"/>
      <c r="D961" s="23"/>
      <c r="E961" s="23"/>
      <c r="F961" s="23"/>
      <c r="G961" s="23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 spans="1:25" ht="12.75" customHeight="1" x14ac:dyDescent="0.2">
      <c r="A962" s="1"/>
      <c r="B962" s="20"/>
      <c r="C962" s="23"/>
      <c r="D962" s="23"/>
      <c r="E962" s="23"/>
      <c r="F962" s="23"/>
      <c r="G962" s="23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 spans="1:25" ht="12.75" customHeight="1" x14ac:dyDescent="0.2">
      <c r="A963" s="1"/>
      <c r="B963" s="20"/>
      <c r="C963" s="23"/>
      <c r="D963" s="23"/>
      <c r="E963" s="23"/>
      <c r="F963" s="23"/>
      <c r="G963" s="23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 spans="1:25" ht="12.75" customHeight="1" x14ac:dyDescent="0.2">
      <c r="A964" s="1"/>
      <c r="B964" s="20"/>
      <c r="C964" s="23"/>
      <c r="D964" s="23"/>
      <c r="E964" s="23"/>
      <c r="F964" s="23"/>
      <c r="G964" s="23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 spans="1:25" ht="12.75" customHeight="1" x14ac:dyDescent="0.2">
      <c r="A965" s="1"/>
      <c r="B965" s="20"/>
      <c r="C965" s="23"/>
      <c r="D965" s="23"/>
      <c r="E965" s="23"/>
      <c r="F965" s="23"/>
      <c r="G965" s="23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 spans="1:25" ht="12.75" customHeight="1" x14ac:dyDescent="0.2">
      <c r="A966" s="1"/>
      <c r="B966" s="20"/>
      <c r="C966" s="23"/>
      <c r="D966" s="23"/>
      <c r="E966" s="23"/>
      <c r="F966" s="23"/>
      <c r="G966" s="23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 spans="1:25" ht="12.75" customHeight="1" x14ac:dyDescent="0.2">
      <c r="A967" s="1"/>
      <c r="B967" s="20"/>
      <c r="C967" s="23"/>
      <c r="D967" s="23"/>
      <c r="E967" s="23"/>
      <c r="F967" s="23"/>
      <c r="G967" s="23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 spans="1:25" ht="12.75" customHeight="1" x14ac:dyDescent="0.2">
      <c r="A968" s="1"/>
      <c r="B968" s="20"/>
      <c r="C968" s="23"/>
      <c r="D968" s="23"/>
      <c r="E968" s="23"/>
      <c r="F968" s="23"/>
      <c r="G968" s="23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 spans="1:25" ht="12.75" customHeight="1" x14ac:dyDescent="0.2">
      <c r="A969" s="1"/>
      <c r="B969" s="20"/>
      <c r="C969" s="23"/>
      <c r="D969" s="23"/>
      <c r="E969" s="23"/>
      <c r="F969" s="23"/>
      <c r="G969" s="23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 spans="1:25" ht="12.75" customHeight="1" x14ac:dyDescent="0.2">
      <c r="A970" s="1"/>
      <c r="B970" s="20"/>
      <c r="C970" s="23"/>
      <c r="D970" s="23"/>
      <c r="E970" s="23"/>
      <c r="F970" s="23"/>
      <c r="G970" s="23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 spans="1:25" ht="12.75" customHeight="1" x14ac:dyDescent="0.2">
      <c r="A971" s="1"/>
      <c r="B971" s="20"/>
      <c r="C971" s="23"/>
      <c r="D971" s="23"/>
      <c r="E971" s="23"/>
      <c r="F971" s="23"/>
      <c r="G971" s="23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 spans="1:25" ht="12.75" customHeight="1" x14ac:dyDescent="0.2">
      <c r="A972" s="1"/>
      <c r="B972" s="20"/>
      <c r="C972" s="23"/>
      <c r="D972" s="23"/>
      <c r="E972" s="23"/>
      <c r="F972" s="23"/>
      <c r="G972" s="23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 spans="1:25" ht="12.75" customHeight="1" x14ac:dyDescent="0.2">
      <c r="A973" s="1"/>
      <c r="B973" s="20"/>
      <c r="C973" s="23"/>
      <c r="D973" s="23"/>
      <c r="E973" s="23"/>
      <c r="F973" s="23"/>
      <c r="G973" s="23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 spans="1:25" ht="12.75" customHeight="1" x14ac:dyDescent="0.2">
      <c r="A974" s="1"/>
      <c r="B974" s="20"/>
      <c r="C974" s="23"/>
      <c r="D974" s="23"/>
      <c r="E974" s="23"/>
      <c r="F974" s="23"/>
      <c r="G974" s="23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 spans="1:25" ht="12.75" customHeight="1" x14ac:dyDescent="0.2">
      <c r="A975" s="1"/>
      <c r="B975" s="20"/>
      <c r="C975" s="23"/>
      <c r="D975" s="23"/>
      <c r="E975" s="23"/>
      <c r="F975" s="23"/>
      <c r="G975" s="23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  <row r="976" spans="1:25" ht="12.75" customHeight="1" x14ac:dyDescent="0.2">
      <c r="A976" s="1"/>
      <c r="B976" s="20"/>
      <c r="C976" s="23"/>
      <c r="D976" s="23"/>
      <c r="E976" s="23"/>
      <c r="F976" s="23"/>
      <c r="G976" s="23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</row>
    <row r="977" spans="1:25" ht="12.75" customHeight="1" x14ac:dyDescent="0.2">
      <c r="A977" s="1"/>
      <c r="B977" s="20"/>
      <c r="C977" s="23"/>
      <c r="D977" s="23"/>
      <c r="E977" s="23"/>
      <c r="F977" s="23"/>
      <c r="G977" s="23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</row>
    <row r="978" spans="1:25" ht="12.75" customHeight="1" x14ac:dyDescent="0.2">
      <c r="A978" s="1"/>
      <c r="B978" s="20"/>
      <c r="C978" s="23"/>
      <c r="D978" s="23"/>
      <c r="E978" s="23"/>
      <c r="F978" s="23"/>
      <c r="G978" s="23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</row>
    <row r="979" spans="1:25" ht="12.75" customHeight="1" x14ac:dyDescent="0.2">
      <c r="A979" s="1"/>
      <c r="B979" s="20"/>
      <c r="C979" s="23"/>
      <c r="D979" s="23"/>
      <c r="E979" s="23"/>
      <c r="F979" s="23"/>
      <c r="G979" s="23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</row>
    <row r="980" spans="1:25" ht="12.75" customHeight="1" x14ac:dyDescent="0.2">
      <c r="A980" s="1"/>
      <c r="B980" s="20"/>
      <c r="C980" s="23"/>
      <c r="D980" s="23"/>
      <c r="E980" s="23"/>
      <c r="F980" s="23"/>
      <c r="G980" s="23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</row>
    <row r="981" spans="1:25" ht="12.75" customHeight="1" x14ac:dyDescent="0.2">
      <c r="A981" s="1"/>
      <c r="B981" s="20"/>
      <c r="C981" s="23"/>
      <c r="D981" s="23"/>
      <c r="E981" s="23"/>
      <c r="F981" s="23"/>
      <c r="G981" s="23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</row>
    <row r="982" spans="1:25" ht="12.75" customHeight="1" x14ac:dyDescent="0.2">
      <c r="A982" s="1"/>
      <c r="B982" s="20"/>
      <c r="C982" s="23"/>
      <c r="D982" s="23"/>
      <c r="E982" s="23"/>
      <c r="F982" s="23"/>
      <c r="G982" s="23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</row>
    <row r="983" spans="1:25" ht="12.75" customHeight="1" x14ac:dyDescent="0.2">
      <c r="A983" s="1"/>
      <c r="B983" s="20"/>
      <c r="C983" s="23"/>
      <c r="D983" s="23"/>
      <c r="E983" s="23"/>
      <c r="F983" s="23"/>
      <c r="G983" s="23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</row>
    <row r="984" spans="1:25" ht="12.75" customHeight="1" x14ac:dyDescent="0.2">
      <c r="A984" s="1"/>
      <c r="B984" s="20"/>
      <c r="C984" s="23"/>
      <c r="D984" s="23"/>
      <c r="E984" s="23"/>
      <c r="F984" s="23"/>
      <c r="G984" s="23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</row>
    <row r="985" spans="1:25" ht="12.75" customHeight="1" x14ac:dyDescent="0.2">
      <c r="A985" s="1"/>
      <c r="B985" s="20"/>
      <c r="C985" s="23"/>
      <c r="D985" s="23"/>
      <c r="E985" s="23"/>
      <c r="F985" s="23"/>
      <c r="G985" s="23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</row>
    <row r="986" spans="1:25" ht="12.75" customHeight="1" x14ac:dyDescent="0.2">
      <c r="A986" s="1"/>
      <c r="B986" s="20"/>
      <c r="C986" s="23"/>
      <c r="D986" s="23"/>
      <c r="E986" s="23"/>
      <c r="F986" s="23"/>
      <c r="G986" s="23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</row>
    <row r="987" spans="1:25" ht="12.75" customHeight="1" x14ac:dyDescent="0.2">
      <c r="A987" s="1"/>
      <c r="B987" s="20"/>
      <c r="C987" s="23"/>
      <c r="D987" s="23"/>
      <c r="E987" s="23"/>
      <c r="F987" s="23"/>
      <c r="G987" s="23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</row>
    <row r="988" spans="1:25" ht="12.75" customHeight="1" x14ac:dyDescent="0.2">
      <c r="A988" s="1"/>
      <c r="B988" s="20"/>
      <c r="C988" s="23"/>
      <c r="D988" s="23"/>
      <c r="E988" s="23"/>
      <c r="F988" s="23"/>
      <c r="G988" s="23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</row>
    <row r="989" spans="1:25" ht="12.75" customHeight="1" x14ac:dyDescent="0.2">
      <c r="A989" s="1"/>
      <c r="B989" s="20"/>
      <c r="C989" s="23"/>
      <c r="D989" s="23"/>
      <c r="E989" s="23"/>
      <c r="F989" s="23"/>
      <c r="G989" s="23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</row>
    <row r="990" spans="1:25" ht="12.75" customHeight="1" x14ac:dyDescent="0.2">
      <c r="A990" s="1"/>
      <c r="B990" s="20"/>
      <c r="C990" s="23"/>
      <c r="D990" s="23"/>
      <c r="E990" s="23"/>
      <c r="F990" s="23"/>
      <c r="G990" s="23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</row>
    <row r="991" spans="1:25" ht="12.75" customHeight="1" x14ac:dyDescent="0.2">
      <c r="A991" s="1"/>
      <c r="B991" s="20"/>
      <c r="C991" s="23"/>
      <c r="D991" s="23"/>
      <c r="E991" s="23"/>
      <c r="F991" s="23"/>
      <c r="G991" s="23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</row>
    <row r="992" spans="1:25" ht="12.75" customHeight="1" x14ac:dyDescent="0.2">
      <c r="A992" s="1"/>
      <c r="B992" s="20"/>
      <c r="C992" s="23"/>
      <c r="D992" s="23"/>
      <c r="E992" s="23"/>
      <c r="F992" s="23"/>
      <c r="G992" s="23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</row>
    <row r="993" spans="1:25" ht="12.75" customHeight="1" x14ac:dyDescent="0.2">
      <c r="A993" s="1"/>
      <c r="B993" s="20"/>
      <c r="C993" s="23"/>
      <c r="D993" s="23"/>
      <c r="E993" s="23"/>
      <c r="F993" s="23"/>
      <c r="G993" s="23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</row>
    <row r="994" spans="1:25" ht="12.75" customHeight="1" x14ac:dyDescent="0.2">
      <c r="A994" s="1"/>
      <c r="B994" s="20"/>
      <c r="C994" s="23"/>
      <c r="D994" s="23"/>
      <c r="E994" s="23"/>
      <c r="F994" s="23"/>
      <c r="G994" s="23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</row>
    <row r="995" spans="1:25" ht="12.75" customHeight="1" x14ac:dyDescent="0.2">
      <c r="A995" s="1"/>
      <c r="B995" s="20"/>
      <c r="C995" s="23"/>
      <c r="D995" s="23"/>
      <c r="E995" s="23"/>
      <c r="F995" s="23"/>
      <c r="G995" s="23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</row>
    <row r="996" spans="1:25" ht="12.75" customHeight="1" x14ac:dyDescent="0.2">
      <c r="A996" s="1"/>
      <c r="B996" s="20"/>
      <c r="C996" s="23"/>
      <c r="D996" s="23"/>
      <c r="E996" s="23"/>
      <c r="F996" s="23"/>
      <c r="G996" s="23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</row>
    <row r="997" spans="1:25" ht="12.75" customHeight="1" x14ac:dyDescent="0.2">
      <c r="A997" s="1"/>
      <c r="B997" s="20"/>
      <c r="C997" s="23"/>
      <c r="D997" s="23"/>
      <c r="E997" s="23"/>
      <c r="F997" s="23"/>
      <c r="G997" s="23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</row>
    <row r="998" spans="1:25" ht="12.75" customHeight="1" x14ac:dyDescent="0.2">
      <c r="A998" s="1"/>
      <c r="B998" s="20"/>
      <c r="C998" s="23"/>
      <c r="D998" s="23"/>
      <c r="E998" s="23"/>
      <c r="F998" s="23"/>
      <c r="G998" s="23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</row>
    <row r="999" spans="1:25" ht="12.75" customHeight="1" x14ac:dyDescent="0.2">
      <c r="A999" s="1"/>
      <c r="B999" s="20"/>
      <c r="C999" s="23"/>
      <c r="D999" s="23"/>
      <c r="E999" s="23"/>
      <c r="F999" s="23"/>
      <c r="G999" s="23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</row>
    <row r="1000" spans="1:25" ht="12.75" customHeight="1" x14ac:dyDescent="0.2">
      <c r="A1000" s="1"/>
      <c r="B1000" s="20"/>
      <c r="C1000" s="23"/>
      <c r="D1000" s="23"/>
      <c r="E1000" s="23"/>
      <c r="F1000" s="23"/>
      <c r="G1000" s="23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</row>
    <row r="1001" spans="1:25" ht="12.75" customHeight="1" x14ac:dyDescent="0.2">
      <c r="A1001" s="1"/>
      <c r="B1001" s="20"/>
      <c r="C1001" s="23"/>
      <c r="D1001" s="23"/>
      <c r="E1001" s="23"/>
      <c r="F1001" s="23"/>
      <c r="G1001" s="23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</row>
    <row r="1002" spans="1:25" ht="12.75" customHeight="1" x14ac:dyDescent="0.2">
      <c r="A1002" s="1"/>
      <c r="B1002" s="20"/>
      <c r="C1002" s="23"/>
      <c r="D1002" s="23"/>
      <c r="E1002" s="23"/>
      <c r="F1002" s="23"/>
      <c r="G1002" s="23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</row>
    <row r="1003" spans="1:25" ht="12.75" customHeight="1" x14ac:dyDescent="0.2">
      <c r="A1003" s="1"/>
      <c r="B1003" s="20"/>
      <c r="C1003" s="23"/>
      <c r="D1003" s="23"/>
      <c r="E1003" s="23"/>
      <c r="F1003" s="23"/>
      <c r="G1003" s="23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</row>
    <row r="1004" spans="1:25" ht="12.75" customHeight="1" x14ac:dyDescent="0.2">
      <c r="A1004" s="1"/>
      <c r="B1004" s="20"/>
      <c r="C1004" s="23"/>
      <c r="D1004" s="23"/>
      <c r="E1004" s="23"/>
      <c r="F1004" s="23"/>
      <c r="G1004" s="23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</row>
    <row r="1005" spans="1:25" ht="12.75" customHeight="1" x14ac:dyDescent="0.2">
      <c r="A1005" s="1"/>
      <c r="B1005" s="20"/>
      <c r="C1005" s="23"/>
      <c r="D1005" s="23"/>
      <c r="E1005" s="23"/>
      <c r="F1005" s="23"/>
      <c r="G1005" s="23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4"/>
  <sheetViews>
    <sheetView topLeftCell="A73" workbookViewId="0">
      <selection activeCell="B8" sqref="B8"/>
    </sheetView>
  </sheetViews>
  <sheetFormatPr baseColWidth="10" defaultColWidth="17.28515625" defaultRowHeight="15" customHeight="1" x14ac:dyDescent="0.2"/>
  <cols>
    <col min="1" max="1" width="5" customWidth="1"/>
    <col min="2" max="2" width="28.5703125" bestFit="1" customWidth="1"/>
    <col min="3" max="3" width="10.140625" bestFit="1" customWidth="1"/>
    <col min="4" max="4" width="15.42578125" bestFit="1" customWidth="1"/>
    <col min="5" max="5" width="8.42578125" customWidth="1"/>
    <col min="6" max="6" width="17.42578125" bestFit="1" customWidth="1"/>
    <col min="7" max="7" width="16.140625" customWidth="1"/>
    <col min="8" max="8" width="17.42578125" bestFit="1" customWidth="1"/>
    <col min="9" max="9" width="16.140625" customWidth="1"/>
    <col min="10" max="10" width="17.42578125" bestFit="1" customWidth="1"/>
    <col min="11" max="11" width="16.140625" customWidth="1"/>
    <col min="12" max="19" width="11.5703125" customWidth="1"/>
    <col min="20" max="26" width="11" customWidth="1"/>
  </cols>
  <sheetData>
    <row r="1" spans="1:26" ht="12.75" customHeight="1" x14ac:dyDescent="0.2">
      <c r="A1" s="5"/>
      <c r="B1" s="6" t="s">
        <v>37</v>
      </c>
      <c r="C1" s="7"/>
      <c r="D1" s="7"/>
      <c r="E1" s="7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customHeight="1" x14ac:dyDescent="0.2">
      <c r="A2" s="5"/>
      <c r="B2" s="5"/>
      <c r="C2" s="7" t="s">
        <v>2</v>
      </c>
      <c r="D2" s="7" t="s">
        <v>3</v>
      </c>
      <c r="E2" s="7" t="s">
        <v>4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2.75" customHeight="1" x14ac:dyDescent="0.2">
      <c r="A3" s="5"/>
      <c r="B3" s="7" t="s">
        <v>38</v>
      </c>
      <c r="C3" s="8">
        <v>100</v>
      </c>
      <c r="D3" s="8">
        <v>100</v>
      </c>
      <c r="E3" s="8">
        <v>100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2.75" customHeight="1" x14ac:dyDescent="0.2">
      <c r="A4" s="5"/>
      <c r="B4" s="5"/>
      <c r="C4" s="5"/>
      <c r="D4" s="5"/>
      <c r="E4" s="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 customHeight="1" x14ac:dyDescent="0.2">
      <c r="A5" s="9"/>
      <c r="B5" s="9" t="s">
        <v>58</v>
      </c>
      <c r="C5" s="9"/>
      <c r="D5" s="9" t="s">
        <v>95</v>
      </c>
      <c r="E5" s="9" t="s">
        <v>96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.75" customHeight="1" x14ac:dyDescent="0.2">
      <c r="A6" s="9"/>
      <c r="B6" s="10"/>
      <c r="C6" s="9" t="s">
        <v>101</v>
      </c>
      <c r="D6" s="9" t="s">
        <v>45</v>
      </c>
      <c r="E6" s="9" t="s">
        <v>45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.75" customHeight="1" x14ac:dyDescent="0.2">
      <c r="A7" s="9"/>
      <c r="B7" s="10" t="s">
        <v>46</v>
      </c>
      <c r="C7" s="12"/>
      <c r="D7" s="12"/>
      <c r="E7" s="12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.75" customHeight="1" x14ac:dyDescent="0.2">
      <c r="A8" s="9" t="s">
        <v>14</v>
      </c>
      <c r="B8" s="10" t="s">
        <v>15</v>
      </c>
      <c r="C8" s="12">
        <v>8</v>
      </c>
      <c r="D8" s="12">
        <f t="shared" ref="D8:E8" si="0">$C$3*0.25</f>
        <v>25</v>
      </c>
      <c r="E8" s="12">
        <f t="shared" si="0"/>
        <v>25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9"/>
      <c r="B9" s="10"/>
      <c r="C9" s="12">
        <v>5</v>
      </c>
      <c r="D9" s="12">
        <f t="shared" ref="D9:E9" si="1">0.4*$C$3</f>
        <v>40</v>
      </c>
      <c r="E9" s="12">
        <f t="shared" si="1"/>
        <v>40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9"/>
      <c r="B10" s="10"/>
      <c r="C10" s="12">
        <v>4</v>
      </c>
      <c r="D10" s="12">
        <f t="shared" ref="D10:E10" si="2">0.5*$C$3</f>
        <v>50</v>
      </c>
      <c r="E10" s="12">
        <f t="shared" si="2"/>
        <v>50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9"/>
      <c r="B11" s="10"/>
      <c r="C11" s="12">
        <v>3</v>
      </c>
      <c r="D11" s="12">
        <f t="shared" ref="D11:E11" si="3">0.65*$C$3</f>
        <v>65</v>
      </c>
      <c r="E11" s="12">
        <f t="shared" si="3"/>
        <v>65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9"/>
      <c r="B12" s="10"/>
      <c r="C12" s="12">
        <v>2</v>
      </c>
      <c r="D12" s="12">
        <f t="shared" ref="D12:E12" si="4">0.75*$C$3</f>
        <v>75</v>
      </c>
      <c r="E12" s="12">
        <f t="shared" si="4"/>
        <v>75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9"/>
      <c r="B13" s="13" t="s">
        <v>94</v>
      </c>
      <c r="C13" s="12">
        <v>1</v>
      </c>
      <c r="D13" s="12"/>
      <c r="E13" s="12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9"/>
      <c r="B14" s="14" t="s">
        <v>91</v>
      </c>
      <c r="C14" s="12">
        <v>1</v>
      </c>
      <c r="D14" s="12"/>
      <c r="E14" s="12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9"/>
      <c r="B15" s="14" t="s">
        <v>91</v>
      </c>
      <c r="C15" s="12">
        <v>1</v>
      </c>
      <c r="D15" s="12"/>
      <c r="E15" s="12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9"/>
      <c r="B16" s="13" t="s">
        <v>93</v>
      </c>
      <c r="C16" s="12">
        <v>1</v>
      </c>
      <c r="D16" s="12"/>
      <c r="E16" s="12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9"/>
      <c r="B17" s="14" t="s">
        <v>91</v>
      </c>
      <c r="C17" s="15" t="s">
        <v>19</v>
      </c>
      <c r="D17" s="12"/>
      <c r="E17" s="12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9"/>
      <c r="B18" s="14" t="s">
        <v>91</v>
      </c>
      <c r="C18" s="15" t="s">
        <v>19</v>
      </c>
      <c r="D18" s="12"/>
      <c r="E18" s="12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9"/>
      <c r="B19" s="14" t="s">
        <v>91</v>
      </c>
      <c r="C19" s="15" t="s">
        <v>19</v>
      </c>
      <c r="D19" s="12"/>
      <c r="E19" s="12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9"/>
      <c r="B20" s="14" t="s">
        <v>91</v>
      </c>
      <c r="C20" s="15" t="s">
        <v>19</v>
      </c>
      <c r="D20" s="12"/>
      <c r="E20" s="12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9"/>
      <c r="B21" s="14" t="s">
        <v>91</v>
      </c>
      <c r="C21" s="15" t="s">
        <v>19</v>
      </c>
      <c r="D21" s="12"/>
      <c r="E21" s="12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9"/>
      <c r="B22" s="10" t="s">
        <v>46</v>
      </c>
      <c r="C22" s="12"/>
      <c r="D22" s="12"/>
      <c r="E22" s="12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9" t="s">
        <v>20</v>
      </c>
      <c r="B23" s="10" t="s">
        <v>21</v>
      </c>
      <c r="C23" s="12">
        <v>8</v>
      </c>
      <c r="D23" s="12">
        <f t="shared" ref="D23:E23" si="5">$D$3*0.25</f>
        <v>25</v>
      </c>
      <c r="E23" s="12">
        <f t="shared" si="5"/>
        <v>25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9"/>
      <c r="B24" s="10"/>
      <c r="C24" s="12">
        <v>5</v>
      </c>
      <c r="D24" s="12">
        <f t="shared" ref="D24:E24" si="6">$D$3*0.4</f>
        <v>40</v>
      </c>
      <c r="E24" s="12">
        <f t="shared" si="6"/>
        <v>40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9"/>
      <c r="B25" s="10"/>
      <c r="C25" s="12">
        <v>4</v>
      </c>
      <c r="D25" s="12">
        <f t="shared" ref="D25:E25" si="7">$D$3*0.5</f>
        <v>50</v>
      </c>
      <c r="E25" s="12">
        <f t="shared" si="7"/>
        <v>50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9"/>
      <c r="B26" s="10"/>
      <c r="C26" s="12">
        <v>3</v>
      </c>
      <c r="D26" s="12">
        <f t="shared" ref="D26:E26" si="8">$D$3*0.65</f>
        <v>65</v>
      </c>
      <c r="E26" s="12">
        <f t="shared" si="8"/>
        <v>65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9"/>
      <c r="B27" s="10"/>
      <c r="C27" s="12">
        <v>2</v>
      </c>
      <c r="D27" s="12">
        <f t="shared" ref="D27:E27" si="9">$D$3*0.75</f>
        <v>75</v>
      </c>
      <c r="E27" s="12">
        <f t="shared" si="9"/>
        <v>75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9"/>
      <c r="B28" s="13" t="s">
        <v>94</v>
      </c>
      <c r="C28" s="12">
        <v>1</v>
      </c>
      <c r="D28" s="12"/>
      <c r="E28" s="12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9"/>
      <c r="B29" s="14" t="s">
        <v>91</v>
      </c>
      <c r="C29" s="12">
        <v>1</v>
      </c>
      <c r="D29" s="12"/>
      <c r="E29" s="12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9"/>
      <c r="B30" s="14" t="s">
        <v>91</v>
      </c>
      <c r="C30" s="12">
        <v>1</v>
      </c>
      <c r="D30" s="12"/>
      <c r="E30" s="12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9"/>
      <c r="B31" s="13" t="s">
        <v>93</v>
      </c>
      <c r="C31" s="12">
        <v>1</v>
      </c>
      <c r="D31" s="12"/>
      <c r="E31" s="12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9"/>
      <c r="B32" s="14" t="s">
        <v>91</v>
      </c>
      <c r="C32" s="15" t="s">
        <v>19</v>
      </c>
      <c r="D32" s="12"/>
      <c r="E32" s="12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9"/>
      <c r="B33" s="14" t="s">
        <v>91</v>
      </c>
      <c r="C33" s="15" t="s">
        <v>19</v>
      </c>
      <c r="D33" s="12"/>
      <c r="E33" s="12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9"/>
      <c r="B34" s="14" t="s">
        <v>91</v>
      </c>
      <c r="C34" s="15" t="s">
        <v>19</v>
      </c>
      <c r="D34" s="12"/>
      <c r="E34" s="12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9"/>
      <c r="B35" s="14" t="s">
        <v>91</v>
      </c>
      <c r="C35" s="15" t="s">
        <v>19</v>
      </c>
      <c r="D35" s="12"/>
      <c r="E35" s="12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9"/>
      <c r="B36" s="14" t="s">
        <v>91</v>
      </c>
      <c r="C36" s="15" t="s">
        <v>19</v>
      </c>
      <c r="D36" s="12"/>
      <c r="E36" s="12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9" t="s">
        <v>24</v>
      </c>
      <c r="B37" s="10" t="s">
        <v>4</v>
      </c>
      <c r="C37" s="12">
        <v>1</v>
      </c>
      <c r="D37" s="17" t="s">
        <v>52</v>
      </c>
      <c r="E37" s="12" t="s">
        <v>26</v>
      </c>
      <c r="F37" s="6" t="s">
        <v>37</v>
      </c>
      <c r="G37" s="11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9"/>
      <c r="B38" s="10"/>
      <c r="C38" s="12">
        <v>1</v>
      </c>
      <c r="D38" s="17" t="s">
        <v>52</v>
      </c>
      <c r="E38" s="12" t="s">
        <v>26</v>
      </c>
      <c r="F38" s="16" t="s">
        <v>50</v>
      </c>
      <c r="G38" s="39" t="s">
        <v>51</v>
      </c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9"/>
      <c r="B39" s="10"/>
      <c r="C39" s="12">
        <v>1</v>
      </c>
      <c r="D39" s="17" t="s">
        <v>52</v>
      </c>
      <c r="E39" s="12" t="s">
        <v>26</v>
      </c>
      <c r="F39" s="18">
        <v>0.7</v>
      </c>
      <c r="G39" s="11">
        <f t="shared" ref="G39:G42" si="10">F39*$E$3</f>
        <v>70</v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9"/>
      <c r="B40" s="10"/>
      <c r="C40" s="12">
        <v>1</v>
      </c>
      <c r="D40" s="17" t="s">
        <v>52</v>
      </c>
      <c r="E40" s="12" t="s">
        <v>26</v>
      </c>
      <c r="F40" s="18">
        <v>0.75</v>
      </c>
      <c r="G40" s="11">
        <f t="shared" si="10"/>
        <v>75</v>
      </c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9"/>
      <c r="B41" s="10"/>
      <c r="C41" s="12">
        <v>1</v>
      </c>
      <c r="D41" s="17" t="s">
        <v>52</v>
      </c>
      <c r="E41" s="12" t="s">
        <v>26</v>
      </c>
      <c r="F41" s="18">
        <v>0.8</v>
      </c>
      <c r="G41" s="11">
        <f t="shared" si="10"/>
        <v>80</v>
      </c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9"/>
      <c r="B42" s="14" t="s">
        <v>91</v>
      </c>
      <c r="C42" s="12">
        <v>1</v>
      </c>
      <c r="D42" s="12"/>
      <c r="E42" s="12" t="s">
        <v>26</v>
      </c>
      <c r="F42" s="18">
        <v>0.85</v>
      </c>
      <c r="G42" s="11">
        <f t="shared" si="10"/>
        <v>85</v>
      </c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9"/>
      <c r="B43" s="14" t="s">
        <v>91</v>
      </c>
      <c r="C43" s="12">
        <v>1</v>
      </c>
      <c r="D43" s="12"/>
      <c r="E43" s="12" t="s">
        <v>26</v>
      </c>
      <c r="F43" s="11"/>
      <c r="G43" s="11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9"/>
      <c r="B44" s="14" t="s">
        <v>91</v>
      </c>
      <c r="C44" s="12">
        <v>1</v>
      </c>
      <c r="D44" s="12"/>
      <c r="E44" s="12" t="s">
        <v>26</v>
      </c>
      <c r="F44" s="6" t="s">
        <v>37</v>
      </c>
      <c r="G44" s="11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9"/>
      <c r="B45" s="14" t="s">
        <v>91</v>
      </c>
      <c r="C45" s="12">
        <v>1</v>
      </c>
      <c r="D45" s="12"/>
      <c r="E45" s="12" t="s">
        <v>26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9"/>
      <c r="B46" s="14" t="s">
        <v>91</v>
      </c>
      <c r="C46" s="12">
        <v>1</v>
      </c>
      <c r="D46" s="12"/>
      <c r="E46" s="12" t="s">
        <v>26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9" t="s">
        <v>27</v>
      </c>
      <c r="B47" s="10" t="s">
        <v>92</v>
      </c>
      <c r="C47" s="12" t="s">
        <v>29</v>
      </c>
      <c r="D47" s="12"/>
      <c r="E47" s="19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9"/>
      <c r="B48" s="10"/>
      <c r="C48" s="12" t="s">
        <v>29</v>
      </c>
      <c r="D48" s="12"/>
      <c r="E48" s="19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9"/>
      <c r="B49" s="10"/>
      <c r="C49" s="12" t="s">
        <v>29</v>
      </c>
      <c r="D49" s="12"/>
      <c r="E49" s="19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9" t="s">
        <v>30</v>
      </c>
      <c r="B50" s="10" t="s">
        <v>92</v>
      </c>
      <c r="C50" s="12" t="s">
        <v>29</v>
      </c>
      <c r="D50" s="12"/>
      <c r="E50" s="19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9"/>
      <c r="B51" s="10"/>
      <c r="C51" s="12" t="s">
        <v>29</v>
      </c>
      <c r="D51" s="12"/>
      <c r="E51" s="19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9"/>
      <c r="B52" s="10"/>
      <c r="C52" s="12" t="s">
        <v>29</v>
      </c>
      <c r="D52" s="12"/>
      <c r="E52" s="19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9"/>
      <c r="B54" s="9" t="s">
        <v>86</v>
      </c>
      <c r="C54" s="9"/>
      <c r="D54" s="9" t="s">
        <v>95</v>
      </c>
      <c r="E54" s="9" t="s">
        <v>97</v>
      </c>
      <c r="F54" s="9" t="s">
        <v>98</v>
      </c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9"/>
      <c r="B55" s="10"/>
      <c r="C55" s="9" t="s">
        <v>101</v>
      </c>
      <c r="D55" s="9" t="s">
        <v>45</v>
      </c>
      <c r="E55" s="9" t="s">
        <v>45</v>
      </c>
      <c r="F55" s="9" t="s">
        <v>45</v>
      </c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9"/>
      <c r="B56" s="10" t="s">
        <v>46</v>
      </c>
      <c r="C56" s="12"/>
      <c r="D56" s="12"/>
      <c r="E56" s="12"/>
      <c r="F56" s="12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9" t="s">
        <v>14</v>
      </c>
      <c r="B57" s="10" t="s">
        <v>15</v>
      </c>
      <c r="C57" s="12">
        <v>8</v>
      </c>
      <c r="D57" s="12">
        <f t="shared" ref="D57:F57" si="11">$C$3*0.25</f>
        <v>25</v>
      </c>
      <c r="E57" s="12">
        <f t="shared" si="11"/>
        <v>25</v>
      </c>
      <c r="F57" s="12">
        <f t="shared" si="11"/>
        <v>25</v>
      </c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9"/>
      <c r="B58" s="10"/>
      <c r="C58" s="12">
        <v>5</v>
      </c>
      <c r="D58" s="12">
        <f t="shared" ref="D58:F58" si="12">0.4*$C$3</f>
        <v>40</v>
      </c>
      <c r="E58" s="12">
        <f t="shared" si="12"/>
        <v>40</v>
      </c>
      <c r="F58" s="12">
        <f t="shared" si="12"/>
        <v>40</v>
      </c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9"/>
      <c r="B59" s="10"/>
      <c r="C59" s="12">
        <v>4</v>
      </c>
      <c r="D59" s="12">
        <f t="shared" ref="D59:F59" si="13">0.5*$C$3</f>
        <v>50</v>
      </c>
      <c r="E59" s="12">
        <f t="shared" si="13"/>
        <v>50</v>
      </c>
      <c r="F59" s="12">
        <f t="shared" si="13"/>
        <v>50</v>
      </c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9"/>
      <c r="B60" s="10"/>
      <c r="C60" s="12">
        <v>3</v>
      </c>
      <c r="D60" s="12">
        <f t="shared" ref="D60:F60" si="14">0.65*$C$3</f>
        <v>65</v>
      </c>
      <c r="E60" s="12">
        <f t="shared" si="14"/>
        <v>65</v>
      </c>
      <c r="F60" s="12">
        <f t="shared" si="14"/>
        <v>65</v>
      </c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9"/>
      <c r="B61" s="10"/>
      <c r="C61" s="12">
        <v>2</v>
      </c>
      <c r="D61" s="12">
        <f t="shared" ref="D61:F61" si="15">0.75*$C$3</f>
        <v>75</v>
      </c>
      <c r="E61" s="12">
        <f t="shared" si="15"/>
        <v>75</v>
      </c>
      <c r="F61" s="12">
        <f t="shared" si="15"/>
        <v>75</v>
      </c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9"/>
      <c r="B62" s="13" t="s">
        <v>94</v>
      </c>
      <c r="C62" s="12">
        <v>1</v>
      </c>
      <c r="D62" s="12"/>
      <c r="E62" s="12"/>
      <c r="F62" s="12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9"/>
      <c r="B63" s="14" t="s">
        <v>91</v>
      </c>
      <c r="C63" s="12">
        <v>1</v>
      </c>
      <c r="D63" s="12"/>
      <c r="E63" s="12"/>
      <c r="F63" s="12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9"/>
      <c r="B64" s="14" t="s">
        <v>91</v>
      </c>
      <c r="C64" s="12">
        <v>1</v>
      </c>
      <c r="D64" s="12"/>
      <c r="E64" s="12"/>
      <c r="F64" s="12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9"/>
      <c r="B65" s="13" t="s">
        <v>93</v>
      </c>
      <c r="C65" s="12">
        <v>1</v>
      </c>
      <c r="D65" s="12"/>
      <c r="E65" s="12"/>
      <c r="F65" s="12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9"/>
      <c r="B66" s="14" t="s">
        <v>91</v>
      </c>
      <c r="C66" s="15" t="s">
        <v>19</v>
      </c>
      <c r="D66" s="12"/>
      <c r="E66" s="12"/>
      <c r="F66" s="12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9"/>
      <c r="B67" s="14" t="s">
        <v>91</v>
      </c>
      <c r="C67" s="15" t="s">
        <v>19</v>
      </c>
      <c r="D67" s="12"/>
      <c r="E67" s="12"/>
      <c r="F67" s="12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9"/>
      <c r="B68" s="14" t="s">
        <v>91</v>
      </c>
      <c r="C68" s="15" t="s">
        <v>19</v>
      </c>
      <c r="D68" s="12"/>
      <c r="E68" s="12"/>
      <c r="F68" s="12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9"/>
      <c r="B69" s="14" t="s">
        <v>91</v>
      </c>
      <c r="C69" s="15" t="s">
        <v>19</v>
      </c>
      <c r="D69" s="12"/>
      <c r="E69" s="12"/>
      <c r="F69" s="12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9"/>
      <c r="B70" s="14" t="s">
        <v>91</v>
      </c>
      <c r="C70" s="15" t="s">
        <v>19</v>
      </c>
      <c r="D70" s="12"/>
      <c r="E70" s="12"/>
      <c r="F70" s="12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9"/>
      <c r="B71" s="10" t="s">
        <v>46</v>
      </c>
      <c r="C71" s="12"/>
      <c r="D71" s="12"/>
      <c r="E71" s="12"/>
      <c r="F71" s="12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9" t="s">
        <v>20</v>
      </c>
      <c r="B72" s="10" t="s">
        <v>21</v>
      </c>
      <c r="C72" s="12">
        <v>8</v>
      </c>
      <c r="D72" s="12">
        <f t="shared" ref="D72:F72" si="16">$D$3*0.25</f>
        <v>25</v>
      </c>
      <c r="E72" s="12">
        <f t="shared" si="16"/>
        <v>25</v>
      </c>
      <c r="F72" s="12">
        <f t="shared" si="16"/>
        <v>25</v>
      </c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9"/>
      <c r="B73" s="10"/>
      <c r="C73" s="12">
        <v>5</v>
      </c>
      <c r="D73" s="12">
        <f t="shared" ref="D73:F73" si="17">$D$3*0.4</f>
        <v>40</v>
      </c>
      <c r="E73" s="12">
        <f t="shared" si="17"/>
        <v>40</v>
      </c>
      <c r="F73" s="12">
        <f t="shared" si="17"/>
        <v>40</v>
      </c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9"/>
      <c r="B74" s="10"/>
      <c r="C74" s="12">
        <v>4</v>
      </c>
      <c r="D74" s="12">
        <f t="shared" ref="D74:F74" si="18">$D$3*0.5</f>
        <v>50</v>
      </c>
      <c r="E74" s="12">
        <f t="shared" si="18"/>
        <v>50</v>
      </c>
      <c r="F74" s="12">
        <f t="shared" si="18"/>
        <v>50</v>
      </c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9"/>
      <c r="B75" s="10"/>
      <c r="C75" s="12">
        <v>3</v>
      </c>
      <c r="D75" s="12">
        <f t="shared" ref="D75:F75" si="19">$D$3*0.65</f>
        <v>65</v>
      </c>
      <c r="E75" s="12">
        <f t="shared" si="19"/>
        <v>65</v>
      </c>
      <c r="F75" s="12">
        <f t="shared" si="19"/>
        <v>65</v>
      </c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9"/>
      <c r="B76" s="10"/>
      <c r="C76" s="12">
        <v>2</v>
      </c>
      <c r="D76" s="12">
        <f t="shared" ref="D76:F76" si="20">$D$3*0.75</f>
        <v>75</v>
      </c>
      <c r="E76" s="12">
        <f t="shared" si="20"/>
        <v>75</v>
      </c>
      <c r="F76" s="12">
        <f t="shared" si="20"/>
        <v>75</v>
      </c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9"/>
      <c r="B77" s="13" t="s">
        <v>94</v>
      </c>
      <c r="C77" s="12">
        <v>1</v>
      </c>
      <c r="D77" s="12"/>
      <c r="E77" s="12"/>
      <c r="F77" s="12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9"/>
      <c r="B78" s="14" t="s">
        <v>91</v>
      </c>
      <c r="C78" s="12">
        <v>1</v>
      </c>
      <c r="D78" s="12"/>
      <c r="E78" s="12"/>
      <c r="F78" s="12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9"/>
      <c r="B79" s="14" t="s">
        <v>91</v>
      </c>
      <c r="C79" s="12">
        <v>1</v>
      </c>
      <c r="D79" s="12"/>
      <c r="E79" s="12"/>
      <c r="F79" s="12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9"/>
      <c r="B80" s="13" t="s">
        <v>93</v>
      </c>
      <c r="C80" s="12">
        <v>1</v>
      </c>
      <c r="D80" s="12"/>
      <c r="E80" s="12"/>
      <c r="F80" s="12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9"/>
      <c r="B81" s="14" t="s">
        <v>91</v>
      </c>
      <c r="C81" s="15" t="s">
        <v>19</v>
      </c>
      <c r="D81" s="12"/>
      <c r="E81" s="12"/>
      <c r="F81" s="12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9"/>
      <c r="B82" s="14" t="s">
        <v>91</v>
      </c>
      <c r="C82" s="15" t="s">
        <v>19</v>
      </c>
      <c r="D82" s="12"/>
      <c r="E82" s="12"/>
      <c r="F82" s="12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9"/>
      <c r="B83" s="14" t="s">
        <v>91</v>
      </c>
      <c r="C83" s="15" t="s">
        <v>19</v>
      </c>
      <c r="D83" s="12"/>
      <c r="E83" s="12"/>
      <c r="F83" s="12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9"/>
      <c r="B84" s="14" t="s">
        <v>91</v>
      </c>
      <c r="C84" s="15" t="s">
        <v>19</v>
      </c>
      <c r="D84" s="12"/>
      <c r="E84" s="12"/>
      <c r="F84" s="12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9"/>
      <c r="B85" s="14" t="s">
        <v>91</v>
      </c>
      <c r="C85" s="15" t="s">
        <v>19</v>
      </c>
      <c r="D85" s="12"/>
      <c r="E85" s="12"/>
      <c r="F85" s="12"/>
      <c r="G85" s="6" t="s">
        <v>37</v>
      </c>
      <c r="H85" s="11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9" t="s">
        <v>24</v>
      </c>
      <c r="B86" s="10" t="s">
        <v>4</v>
      </c>
      <c r="C86" s="12">
        <v>1</v>
      </c>
      <c r="D86" s="17" t="s">
        <v>52</v>
      </c>
      <c r="E86" s="12" t="s">
        <v>26</v>
      </c>
      <c r="F86" s="12" t="s">
        <v>26</v>
      </c>
      <c r="G86" s="16" t="s">
        <v>50</v>
      </c>
      <c r="H86" s="16" t="s">
        <v>51</v>
      </c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9"/>
      <c r="B87" s="10"/>
      <c r="C87" s="12">
        <v>1</v>
      </c>
      <c r="D87" s="17" t="s">
        <v>52</v>
      </c>
      <c r="E87" s="12" t="s">
        <v>26</v>
      </c>
      <c r="F87" s="12" t="s">
        <v>26</v>
      </c>
      <c r="G87" s="18">
        <v>0.7</v>
      </c>
      <c r="H87" s="11">
        <f t="shared" ref="H87:H90" si="21">G87*$E$3</f>
        <v>70</v>
      </c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9"/>
      <c r="B88" s="10"/>
      <c r="C88" s="12">
        <v>1</v>
      </c>
      <c r="D88" s="17" t="s">
        <v>52</v>
      </c>
      <c r="E88" s="12" t="s">
        <v>26</v>
      </c>
      <c r="F88" s="12" t="s">
        <v>26</v>
      </c>
      <c r="G88" s="18">
        <v>0.75</v>
      </c>
      <c r="H88" s="11">
        <f t="shared" si="21"/>
        <v>75</v>
      </c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9"/>
      <c r="B89" s="10"/>
      <c r="C89" s="12">
        <v>1</v>
      </c>
      <c r="D89" s="17" t="s">
        <v>52</v>
      </c>
      <c r="E89" s="12" t="s">
        <v>26</v>
      </c>
      <c r="F89" s="12" t="s">
        <v>26</v>
      </c>
      <c r="G89" s="18">
        <v>0.8</v>
      </c>
      <c r="H89" s="11">
        <f t="shared" si="21"/>
        <v>80</v>
      </c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9"/>
      <c r="B90" s="10"/>
      <c r="C90" s="12">
        <v>1</v>
      </c>
      <c r="D90" s="17" t="s">
        <v>52</v>
      </c>
      <c r="E90" s="12" t="s">
        <v>26</v>
      </c>
      <c r="F90" s="12" t="s">
        <v>26</v>
      </c>
      <c r="G90" s="18">
        <v>0.85</v>
      </c>
      <c r="H90" s="11">
        <f t="shared" si="21"/>
        <v>85</v>
      </c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9"/>
      <c r="B91" s="14" t="s">
        <v>91</v>
      </c>
      <c r="C91" s="12">
        <v>1</v>
      </c>
      <c r="D91" s="12"/>
      <c r="E91" s="12" t="s">
        <v>26</v>
      </c>
      <c r="F91" s="12" t="s">
        <v>26</v>
      </c>
      <c r="G91" s="11"/>
      <c r="H91" s="11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9"/>
      <c r="B92" s="14" t="s">
        <v>91</v>
      </c>
      <c r="C92" s="12">
        <v>1</v>
      </c>
      <c r="D92" s="12"/>
      <c r="E92" s="12" t="s">
        <v>26</v>
      </c>
      <c r="F92" s="12" t="s">
        <v>26</v>
      </c>
      <c r="G92" s="6" t="s">
        <v>37</v>
      </c>
      <c r="H92" s="11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9"/>
      <c r="B93" s="14" t="s">
        <v>91</v>
      </c>
      <c r="C93" s="12">
        <v>1</v>
      </c>
      <c r="D93" s="12"/>
      <c r="E93" s="12" t="s">
        <v>26</v>
      </c>
      <c r="F93" s="12" t="s">
        <v>26</v>
      </c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9"/>
      <c r="B94" s="14" t="s">
        <v>91</v>
      </c>
      <c r="C94" s="12">
        <v>1</v>
      </c>
      <c r="D94" s="12"/>
      <c r="E94" s="12" t="s">
        <v>26</v>
      </c>
      <c r="F94" s="12" t="s">
        <v>26</v>
      </c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9"/>
      <c r="B95" s="14" t="s">
        <v>91</v>
      </c>
      <c r="C95" s="12">
        <v>1</v>
      </c>
      <c r="D95" s="12"/>
      <c r="E95" s="12" t="s">
        <v>26</v>
      </c>
      <c r="F95" s="12" t="s">
        <v>26</v>
      </c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9" t="s">
        <v>27</v>
      </c>
      <c r="B96" s="10" t="s">
        <v>92</v>
      </c>
      <c r="C96" s="12" t="s">
        <v>29</v>
      </c>
      <c r="D96" s="12"/>
      <c r="E96" s="19"/>
      <c r="F96" s="19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9"/>
      <c r="B97" s="10"/>
      <c r="C97" s="12" t="s">
        <v>29</v>
      </c>
      <c r="D97" s="12"/>
      <c r="E97" s="19"/>
      <c r="F97" s="19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9"/>
      <c r="B98" s="10"/>
      <c r="C98" s="12" t="s">
        <v>29</v>
      </c>
      <c r="D98" s="12"/>
      <c r="E98" s="19"/>
      <c r="F98" s="19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9" t="s">
        <v>30</v>
      </c>
      <c r="B99" s="10" t="s">
        <v>92</v>
      </c>
      <c r="C99" s="12" t="s">
        <v>29</v>
      </c>
      <c r="D99" s="12"/>
      <c r="E99" s="19"/>
      <c r="F99" s="19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9"/>
      <c r="B100" s="10"/>
      <c r="C100" s="12" t="s">
        <v>29</v>
      </c>
      <c r="D100" s="12"/>
      <c r="E100" s="19"/>
      <c r="F100" s="19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9"/>
      <c r="B101" s="10"/>
      <c r="C101" s="12" t="s">
        <v>29</v>
      </c>
      <c r="D101" s="12"/>
      <c r="E101" s="19"/>
      <c r="F101" s="19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9"/>
      <c r="B103" s="9" t="s">
        <v>87</v>
      </c>
      <c r="C103" s="9"/>
      <c r="D103" s="9" t="s">
        <v>95</v>
      </c>
      <c r="E103" s="9" t="s">
        <v>99</v>
      </c>
      <c r="F103" s="9" t="s">
        <v>97</v>
      </c>
      <c r="G103" s="9" t="s">
        <v>98</v>
      </c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9"/>
      <c r="B104" s="10"/>
      <c r="C104" s="9" t="s">
        <v>101</v>
      </c>
      <c r="D104" s="9" t="s">
        <v>45</v>
      </c>
      <c r="E104" s="9" t="s">
        <v>45</v>
      </c>
      <c r="F104" s="9" t="s">
        <v>45</v>
      </c>
      <c r="G104" s="9" t="s">
        <v>45</v>
      </c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9"/>
      <c r="B105" s="10" t="s">
        <v>46</v>
      </c>
      <c r="C105" s="12"/>
      <c r="D105" s="12"/>
      <c r="E105" s="12"/>
      <c r="F105" s="12"/>
      <c r="G105" s="12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9" t="s">
        <v>14</v>
      </c>
      <c r="B106" s="10" t="s">
        <v>15</v>
      </c>
      <c r="C106" s="12">
        <v>8</v>
      </c>
      <c r="D106" s="12">
        <f t="shared" ref="D106:G106" si="22">$C$3*0.25</f>
        <v>25</v>
      </c>
      <c r="E106" s="12">
        <f t="shared" si="22"/>
        <v>25</v>
      </c>
      <c r="F106" s="12">
        <f t="shared" si="22"/>
        <v>25</v>
      </c>
      <c r="G106" s="12">
        <f t="shared" si="22"/>
        <v>25</v>
      </c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9"/>
      <c r="B107" s="10"/>
      <c r="C107" s="12">
        <v>5</v>
      </c>
      <c r="D107" s="12">
        <f t="shared" ref="D107:G107" si="23">0.4*$C$3</f>
        <v>40</v>
      </c>
      <c r="E107" s="12">
        <f t="shared" si="23"/>
        <v>40</v>
      </c>
      <c r="F107" s="12">
        <f t="shared" si="23"/>
        <v>40</v>
      </c>
      <c r="G107" s="12">
        <f t="shared" si="23"/>
        <v>40</v>
      </c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9"/>
      <c r="B108" s="10"/>
      <c r="C108" s="12">
        <v>4</v>
      </c>
      <c r="D108" s="12">
        <f t="shared" ref="D108:G108" si="24">0.5*$C$3</f>
        <v>50</v>
      </c>
      <c r="E108" s="12">
        <f t="shared" si="24"/>
        <v>50</v>
      </c>
      <c r="F108" s="12">
        <f t="shared" si="24"/>
        <v>50</v>
      </c>
      <c r="G108" s="12">
        <f t="shared" si="24"/>
        <v>50</v>
      </c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9"/>
      <c r="B109" s="10"/>
      <c r="C109" s="12">
        <v>3</v>
      </c>
      <c r="D109" s="12">
        <f t="shared" ref="D109:G109" si="25">0.65*$C$3</f>
        <v>65</v>
      </c>
      <c r="E109" s="12">
        <f t="shared" si="25"/>
        <v>65</v>
      </c>
      <c r="F109" s="12">
        <f t="shared" si="25"/>
        <v>65</v>
      </c>
      <c r="G109" s="12">
        <f t="shared" si="25"/>
        <v>65</v>
      </c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9"/>
      <c r="B110" s="10"/>
      <c r="C110" s="12">
        <v>2</v>
      </c>
      <c r="D110" s="12">
        <f t="shared" ref="D110:G110" si="26">0.75*$C$3</f>
        <v>75</v>
      </c>
      <c r="E110" s="12">
        <f t="shared" si="26"/>
        <v>75</v>
      </c>
      <c r="F110" s="12">
        <f t="shared" si="26"/>
        <v>75</v>
      </c>
      <c r="G110" s="12">
        <f t="shared" si="26"/>
        <v>75</v>
      </c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9"/>
      <c r="B111" s="13" t="s">
        <v>94</v>
      </c>
      <c r="C111" s="12">
        <v>1</v>
      </c>
      <c r="D111" s="12"/>
      <c r="E111" s="12"/>
      <c r="F111" s="12"/>
      <c r="G111" s="12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9"/>
      <c r="B112" s="14" t="s">
        <v>91</v>
      </c>
      <c r="C112" s="12">
        <v>1</v>
      </c>
      <c r="D112" s="12"/>
      <c r="E112" s="12"/>
      <c r="F112" s="12"/>
      <c r="G112" s="12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9"/>
      <c r="B113" s="14" t="s">
        <v>91</v>
      </c>
      <c r="C113" s="12">
        <v>1</v>
      </c>
      <c r="D113" s="12"/>
      <c r="E113" s="12"/>
      <c r="F113" s="12"/>
      <c r="G113" s="12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9"/>
      <c r="B114" s="13" t="s">
        <v>93</v>
      </c>
      <c r="C114" s="12">
        <v>1</v>
      </c>
      <c r="D114" s="12"/>
      <c r="E114" s="12"/>
      <c r="F114" s="12"/>
      <c r="G114" s="12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9"/>
      <c r="B115" s="14" t="s">
        <v>91</v>
      </c>
      <c r="C115" s="15" t="s">
        <v>19</v>
      </c>
      <c r="D115" s="12"/>
      <c r="E115" s="12"/>
      <c r="F115" s="12"/>
      <c r="G115" s="12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9"/>
      <c r="B116" s="14" t="s">
        <v>91</v>
      </c>
      <c r="C116" s="15" t="s">
        <v>19</v>
      </c>
      <c r="D116" s="12"/>
      <c r="E116" s="12"/>
      <c r="F116" s="12"/>
      <c r="G116" s="12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9"/>
      <c r="B117" s="14" t="s">
        <v>91</v>
      </c>
      <c r="C117" s="15" t="s">
        <v>19</v>
      </c>
      <c r="D117" s="12"/>
      <c r="E117" s="12"/>
      <c r="F117" s="12"/>
      <c r="G117" s="12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9"/>
      <c r="B118" s="14" t="s">
        <v>91</v>
      </c>
      <c r="C118" s="15" t="s">
        <v>19</v>
      </c>
      <c r="D118" s="12"/>
      <c r="E118" s="12"/>
      <c r="F118" s="12"/>
      <c r="G118" s="12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9"/>
      <c r="B119" s="14" t="s">
        <v>91</v>
      </c>
      <c r="C119" s="15" t="s">
        <v>19</v>
      </c>
      <c r="D119" s="12"/>
      <c r="E119" s="12"/>
      <c r="F119" s="12"/>
      <c r="G119" s="12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9"/>
      <c r="B120" s="10" t="s">
        <v>46</v>
      </c>
      <c r="C120" s="12"/>
      <c r="D120" s="12"/>
      <c r="E120" s="12"/>
      <c r="F120" s="12"/>
      <c r="G120" s="12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9" t="s">
        <v>20</v>
      </c>
      <c r="B121" s="10" t="s">
        <v>21</v>
      </c>
      <c r="C121" s="12">
        <v>8</v>
      </c>
      <c r="D121" s="12">
        <f t="shared" ref="D121:G121" si="27">$D$3*0.25</f>
        <v>25</v>
      </c>
      <c r="E121" s="12">
        <f t="shared" si="27"/>
        <v>25</v>
      </c>
      <c r="F121" s="12">
        <f t="shared" si="27"/>
        <v>25</v>
      </c>
      <c r="G121" s="12">
        <f t="shared" si="27"/>
        <v>25</v>
      </c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9"/>
      <c r="B122" s="10"/>
      <c r="C122" s="12">
        <v>5</v>
      </c>
      <c r="D122" s="12">
        <f t="shared" ref="D122:G122" si="28">$D$3*0.4</f>
        <v>40</v>
      </c>
      <c r="E122" s="12">
        <f t="shared" si="28"/>
        <v>40</v>
      </c>
      <c r="F122" s="12">
        <f t="shared" si="28"/>
        <v>40</v>
      </c>
      <c r="G122" s="12">
        <f t="shared" si="28"/>
        <v>40</v>
      </c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9"/>
      <c r="B123" s="10"/>
      <c r="C123" s="12">
        <v>4</v>
      </c>
      <c r="D123" s="12">
        <f t="shared" ref="D123:G123" si="29">$D$3*0.5</f>
        <v>50</v>
      </c>
      <c r="E123" s="12">
        <f t="shared" si="29"/>
        <v>50</v>
      </c>
      <c r="F123" s="12">
        <f t="shared" si="29"/>
        <v>50</v>
      </c>
      <c r="G123" s="12">
        <f t="shared" si="29"/>
        <v>50</v>
      </c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9"/>
      <c r="B124" s="10"/>
      <c r="C124" s="12">
        <v>3</v>
      </c>
      <c r="D124" s="12">
        <f t="shared" ref="D124:G124" si="30">$D$3*0.65</f>
        <v>65</v>
      </c>
      <c r="E124" s="12">
        <f t="shared" si="30"/>
        <v>65</v>
      </c>
      <c r="F124" s="12">
        <f t="shared" si="30"/>
        <v>65</v>
      </c>
      <c r="G124" s="12">
        <f t="shared" si="30"/>
        <v>65</v>
      </c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9"/>
      <c r="B125" s="10"/>
      <c r="C125" s="12">
        <v>2</v>
      </c>
      <c r="D125" s="12">
        <f t="shared" ref="D125:G125" si="31">$D$3*0.75</f>
        <v>75</v>
      </c>
      <c r="E125" s="12">
        <f t="shared" si="31"/>
        <v>75</v>
      </c>
      <c r="F125" s="12">
        <f t="shared" si="31"/>
        <v>75</v>
      </c>
      <c r="G125" s="12">
        <f t="shared" si="31"/>
        <v>75</v>
      </c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9"/>
      <c r="B126" s="13" t="s">
        <v>94</v>
      </c>
      <c r="C126" s="12">
        <v>1</v>
      </c>
      <c r="D126" s="12"/>
      <c r="E126" s="12"/>
      <c r="F126" s="12"/>
      <c r="G126" s="12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9"/>
      <c r="B127" s="14" t="s">
        <v>91</v>
      </c>
      <c r="C127" s="12">
        <v>1</v>
      </c>
      <c r="D127" s="12"/>
      <c r="E127" s="12"/>
      <c r="F127" s="12"/>
      <c r="G127" s="12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9"/>
      <c r="B128" s="14" t="s">
        <v>91</v>
      </c>
      <c r="C128" s="12">
        <v>1</v>
      </c>
      <c r="D128" s="12"/>
      <c r="E128" s="12"/>
      <c r="F128" s="12"/>
      <c r="G128" s="12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9"/>
      <c r="B129" s="13" t="s">
        <v>93</v>
      </c>
      <c r="C129" s="12">
        <v>1</v>
      </c>
      <c r="D129" s="12"/>
      <c r="E129" s="12"/>
      <c r="F129" s="12"/>
      <c r="G129" s="12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9"/>
      <c r="B130" s="14" t="s">
        <v>91</v>
      </c>
      <c r="C130" s="15" t="s">
        <v>19</v>
      </c>
      <c r="D130" s="12"/>
      <c r="E130" s="12"/>
      <c r="F130" s="12"/>
      <c r="G130" s="12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9"/>
      <c r="B131" s="14" t="s">
        <v>91</v>
      </c>
      <c r="C131" s="15" t="s">
        <v>19</v>
      </c>
      <c r="D131" s="12"/>
      <c r="E131" s="12"/>
      <c r="F131" s="12"/>
      <c r="G131" s="12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9"/>
      <c r="B132" s="14" t="s">
        <v>91</v>
      </c>
      <c r="C132" s="15" t="s">
        <v>19</v>
      </c>
      <c r="D132" s="12"/>
      <c r="E132" s="12"/>
      <c r="F132" s="12"/>
      <c r="G132" s="12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9"/>
      <c r="B133" s="14" t="s">
        <v>91</v>
      </c>
      <c r="C133" s="15" t="s">
        <v>19</v>
      </c>
      <c r="D133" s="12"/>
      <c r="E133" s="12"/>
      <c r="F133" s="12"/>
      <c r="G133" s="12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9"/>
      <c r="B134" s="14" t="s">
        <v>91</v>
      </c>
      <c r="C134" s="15" t="s">
        <v>19</v>
      </c>
      <c r="D134" s="12"/>
      <c r="E134" s="12"/>
      <c r="F134" s="12"/>
      <c r="G134" s="12"/>
      <c r="H134" s="6" t="s">
        <v>37</v>
      </c>
      <c r="I134" s="11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9" t="s">
        <v>24</v>
      </c>
      <c r="B135" s="10" t="s">
        <v>4</v>
      </c>
      <c r="C135" s="12">
        <v>1</v>
      </c>
      <c r="D135" s="17" t="s">
        <v>52</v>
      </c>
      <c r="E135" s="12" t="s">
        <v>26</v>
      </c>
      <c r="F135" s="12" t="s">
        <v>26</v>
      </c>
      <c r="G135" s="17" t="s">
        <v>52</v>
      </c>
      <c r="H135" s="16" t="s">
        <v>50</v>
      </c>
      <c r="I135" s="16" t="s">
        <v>51</v>
      </c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9"/>
      <c r="B136" s="10"/>
      <c r="C136" s="12">
        <v>1</v>
      </c>
      <c r="D136" s="17" t="s">
        <v>52</v>
      </c>
      <c r="E136" s="12" t="s">
        <v>26</v>
      </c>
      <c r="F136" s="12" t="s">
        <v>26</v>
      </c>
      <c r="G136" s="17" t="s">
        <v>52</v>
      </c>
      <c r="H136" s="18">
        <v>0.7</v>
      </c>
      <c r="I136" s="11">
        <f t="shared" ref="I136:I139" si="32">H136*$E$3</f>
        <v>70</v>
      </c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9"/>
      <c r="B137" s="10"/>
      <c r="C137" s="12">
        <v>1</v>
      </c>
      <c r="D137" s="17" t="s">
        <v>52</v>
      </c>
      <c r="E137" s="12" t="s">
        <v>26</v>
      </c>
      <c r="F137" s="12" t="s">
        <v>26</v>
      </c>
      <c r="G137" s="17" t="s">
        <v>52</v>
      </c>
      <c r="H137" s="18">
        <v>0.75</v>
      </c>
      <c r="I137" s="11">
        <f t="shared" si="32"/>
        <v>75</v>
      </c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9"/>
      <c r="B138" s="10"/>
      <c r="C138" s="12">
        <v>1</v>
      </c>
      <c r="D138" s="17" t="s">
        <v>52</v>
      </c>
      <c r="E138" s="12" t="s">
        <v>26</v>
      </c>
      <c r="F138" s="12" t="s">
        <v>26</v>
      </c>
      <c r="G138" s="17" t="s">
        <v>52</v>
      </c>
      <c r="H138" s="18">
        <v>0.8</v>
      </c>
      <c r="I138" s="11">
        <f t="shared" si="32"/>
        <v>80</v>
      </c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9"/>
      <c r="B139" s="10"/>
      <c r="C139" s="12">
        <v>1</v>
      </c>
      <c r="D139" s="17" t="s">
        <v>52</v>
      </c>
      <c r="E139" s="12" t="s">
        <v>26</v>
      </c>
      <c r="F139" s="12" t="s">
        <v>26</v>
      </c>
      <c r="G139" s="17" t="s">
        <v>52</v>
      </c>
      <c r="H139" s="18">
        <v>0.85</v>
      </c>
      <c r="I139" s="11">
        <f t="shared" si="32"/>
        <v>85</v>
      </c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9"/>
      <c r="B140" s="14" t="s">
        <v>91</v>
      </c>
      <c r="C140" s="12">
        <v>1</v>
      </c>
      <c r="D140" s="12"/>
      <c r="E140" s="12" t="s">
        <v>26</v>
      </c>
      <c r="F140" s="12" t="s">
        <v>26</v>
      </c>
      <c r="G140" s="12"/>
      <c r="H140" s="11"/>
      <c r="I140" s="11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9"/>
      <c r="B141" s="14" t="s">
        <v>91</v>
      </c>
      <c r="C141" s="12">
        <v>1</v>
      </c>
      <c r="D141" s="12"/>
      <c r="E141" s="12" t="s">
        <v>26</v>
      </c>
      <c r="F141" s="12" t="s">
        <v>26</v>
      </c>
      <c r="G141" s="12"/>
      <c r="H141" s="6" t="s">
        <v>37</v>
      </c>
      <c r="I141" s="11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9"/>
      <c r="B142" s="14" t="s">
        <v>91</v>
      </c>
      <c r="C142" s="12">
        <v>1</v>
      </c>
      <c r="D142" s="12"/>
      <c r="E142" s="12" t="s">
        <v>26</v>
      </c>
      <c r="F142" s="12" t="s">
        <v>26</v>
      </c>
      <c r="G142" s="12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9"/>
      <c r="B143" s="14" t="s">
        <v>91</v>
      </c>
      <c r="C143" s="12">
        <v>1</v>
      </c>
      <c r="D143" s="12"/>
      <c r="E143" s="12" t="s">
        <v>26</v>
      </c>
      <c r="F143" s="12" t="s">
        <v>26</v>
      </c>
      <c r="G143" s="12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9"/>
      <c r="B144" s="14" t="s">
        <v>91</v>
      </c>
      <c r="C144" s="12">
        <v>1</v>
      </c>
      <c r="D144" s="12"/>
      <c r="E144" s="12" t="s">
        <v>26</v>
      </c>
      <c r="F144" s="12" t="s">
        <v>26</v>
      </c>
      <c r="G144" s="12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9" t="s">
        <v>27</v>
      </c>
      <c r="B145" s="10" t="s">
        <v>92</v>
      </c>
      <c r="C145" s="12" t="s">
        <v>29</v>
      </c>
      <c r="D145" s="12"/>
      <c r="E145" s="19"/>
      <c r="F145" s="19"/>
      <c r="G145" s="19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9"/>
      <c r="B146" s="10"/>
      <c r="C146" s="12" t="s">
        <v>29</v>
      </c>
      <c r="D146" s="12"/>
      <c r="E146" s="19"/>
      <c r="F146" s="19"/>
      <c r="G146" s="19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9"/>
      <c r="B147" s="10"/>
      <c r="C147" s="12" t="s">
        <v>29</v>
      </c>
      <c r="D147" s="12"/>
      <c r="E147" s="19"/>
      <c r="F147" s="19"/>
      <c r="G147" s="19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9" t="s">
        <v>30</v>
      </c>
      <c r="B148" s="10" t="s">
        <v>92</v>
      </c>
      <c r="C148" s="12" t="s">
        <v>29</v>
      </c>
      <c r="D148" s="12"/>
      <c r="E148" s="19"/>
      <c r="F148" s="19"/>
      <c r="G148" s="19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9"/>
      <c r="B149" s="10"/>
      <c r="C149" s="12" t="s">
        <v>29</v>
      </c>
      <c r="D149" s="12"/>
      <c r="E149" s="19"/>
      <c r="F149" s="19"/>
      <c r="G149" s="19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9"/>
      <c r="B150" s="10"/>
      <c r="C150" s="12" t="s">
        <v>29</v>
      </c>
      <c r="D150" s="12"/>
      <c r="E150" s="19"/>
      <c r="F150" s="19"/>
      <c r="G150" s="19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9"/>
      <c r="B152" s="9" t="s">
        <v>88</v>
      </c>
      <c r="C152" s="9"/>
      <c r="D152" s="9" t="s">
        <v>95</v>
      </c>
      <c r="E152" s="9" t="s">
        <v>99</v>
      </c>
      <c r="F152" s="9" t="s">
        <v>97</v>
      </c>
      <c r="G152" s="9" t="s">
        <v>96</v>
      </c>
      <c r="H152" s="9" t="s">
        <v>98</v>
      </c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9"/>
      <c r="B153" s="10"/>
      <c r="C153" s="9" t="s">
        <v>101</v>
      </c>
      <c r="D153" s="9" t="s">
        <v>45</v>
      </c>
      <c r="E153" s="9" t="s">
        <v>45</v>
      </c>
      <c r="F153" s="9" t="s">
        <v>45</v>
      </c>
      <c r="G153" s="9" t="s">
        <v>45</v>
      </c>
      <c r="H153" s="9" t="s">
        <v>45</v>
      </c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9"/>
      <c r="B154" s="10" t="s">
        <v>46</v>
      </c>
      <c r="C154" s="12"/>
      <c r="D154" s="12"/>
      <c r="E154" s="12"/>
      <c r="F154" s="12"/>
      <c r="G154" s="12"/>
      <c r="H154" s="12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9" t="s">
        <v>14</v>
      </c>
      <c r="B155" s="10" t="s">
        <v>15</v>
      </c>
      <c r="C155" s="12">
        <v>8</v>
      </c>
      <c r="D155" s="12">
        <f t="shared" ref="D155:H155" si="33">$C$3*0.25</f>
        <v>25</v>
      </c>
      <c r="E155" s="12">
        <f t="shared" si="33"/>
        <v>25</v>
      </c>
      <c r="F155" s="12">
        <f t="shared" si="33"/>
        <v>25</v>
      </c>
      <c r="G155" s="12">
        <f t="shared" si="33"/>
        <v>25</v>
      </c>
      <c r="H155" s="12">
        <f t="shared" si="33"/>
        <v>25</v>
      </c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9"/>
      <c r="B156" s="10"/>
      <c r="C156" s="12">
        <v>5</v>
      </c>
      <c r="D156" s="12">
        <f t="shared" ref="D156:H156" si="34">0.4*$C$3</f>
        <v>40</v>
      </c>
      <c r="E156" s="12">
        <f t="shared" si="34"/>
        <v>40</v>
      </c>
      <c r="F156" s="12">
        <f t="shared" si="34"/>
        <v>40</v>
      </c>
      <c r="G156" s="12">
        <f t="shared" si="34"/>
        <v>40</v>
      </c>
      <c r="H156" s="12">
        <f t="shared" si="34"/>
        <v>40</v>
      </c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9"/>
      <c r="B157" s="10"/>
      <c r="C157" s="12">
        <v>4</v>
      </c>
      <c r="D157" s="12">
        <f t="shared" ref="D157:H157" si="35">0.5*$C$3</f>
        <v>50</v>
      </c>
      <c r="E157" s="12">
        <f t="shared" si="35"/>
        <v>50</v>
      </c>
      <c r="F157" s="12">
        <f t="shared" si="35"/>
        <v>50</v>
      </c>
      <c r="G157" s="12">
        <f t="shared" si="35"/>
        <v>50</v>
      </c>
      <c r="H157" s="12">
        <f t="shared" si="35"/>
        <v>50</v>
      </c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9"/>
      <c r="B158" s="10"/>
      <c r="C158" s="12">
        <v>3</v>
      </c>
      <c r="D158" s="12">
        <f t="shared" ref="D158:H158" si="36">0.65*$C$3</f>
        <v>65</v>
      </c>
      <c r="E158" s="12">
        <f t="shared" si="36"/>
        <v>65</v>
      </c>
      <c r="F158" s="12">
        <f t="shared" si="36"/>
        <v>65</v>
      </c>
      <c r="G158" s="12">
        <f t="shared" si="36"/>
        <v>65</v>
      </c>
      <c r="H158" s="12">
        <f t="shared" si="36"/>
        <v>65</v>
      </c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9"/>
      <c r="B159" s="10"/>
      <c r="C159" s="12">
        <v>2</v>
      </c>
      <c r="D159" s="12">
        <f t="shared" ref="D159:H159" si="37">0.75*$C$3</f>
        <v>75</v>
      </c>
      <c r="E159" s="12">
        <f t="shared" si="37"/>
        <v>75</v>
      </c>
      <c r="F159" s="12">
        <f t="shared" si="37"/>
        <v>75</v>
      </c>
      <c r="G159" s="12">
        <f t="shared" si="37"/>
        <v>75</v>
      </c>
      <c r="H159" s="12">
        <f t="shared" si="37"/>
        <v>75</v>
      </c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9"/>
      <c r="B160" s="13" t="s">
        <v>94</v>
      </c>
      <c r="C160" s="12">
        <v>1</v>
      </c>
      <c r="D160" s="12"/>
      <c r="E160" s="12"/>
      <c r="F160" s="12"/>
      <c r="G160" s="12"/>
      <c r="H160" s="12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9"/>
      <c r="B161" s="14" t="s">
        <v>91</v>
      </c>
      <c r="C161" s="12">
        <v>1</v>
      </c>
      <c r="D161" s="12"/>
      <c r="E161" s="12"/>
      <c r="F161" s="12"/>
      <c r="G161" s="12"/>
      <c r="H161" s="12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9"/>
      <c r="B162" s="14" t="s">
        <v>91</v>
      </c>
      <c r="C162" s="12">
        <v>1</v>
      </c>
      <c r="D162" s="12"/>
      <c r="E162" s="12"/>
      <c r="F162" s="12"/>
      <c r="G162" s="12"/>
      <c r="H162" s="12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9"/>
      <c r="B163" s="13" t="s">
        <v>93</v>
      </c>
      <c r="C163" s="12">
        <v>1</v>
      </c>
      <c r="D163" s="12"/>
      <c r="E163" s="12"/>
      <c r="F163" s="12"/>
      <c r="G163" s="12"/>
      <c r="H163" s="12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9"/>
      <c r="B164" s="14" t="s">
        <v>91</v>
      </c>
      <c r="C164" s="15" t="s">
        <v>19</v>
      </c>
      <c r="D164" s="12"/>
      <c r="E164" s="12"/>
      <c r="F164" s="12"/>
      <c r="G164" s="12"/>
      <c r="H164" s="12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9"/>
      <c r="B165" s="14" t="s">
        <v>91</v>
      </c>
      <c r="C165" s="15" t="s">
        <v>19</v>
      </c>
      <c r="D165" s="12"/>
      <c r="E165" s="12"/>
      <c r="F165" s="12"/>
      <c r="G165" s="12"/>
      <c r="H165" s="12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9"/>
      <c r="B166" s="14" t="s">
        <v>91</v>
      </c>
      <c r="C166" s="15" t="s">
        <v>19</v>
      </c>
      <c r="D166" s="12"/>
      <c r="E166" s="12"/>
      <c r="F166" s="12"/>
      <c r="G166" s="12"/>
      <c r="H166" s="12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9"/>
      <c r="B167" s="14" t="s">
        <v>91</v>
      </c>
      <c r="C167" s="15" t="s">
        <v>19</v>
      </c>
      <c r="D167" s="12"/>
      <c r="E167" s="12"/>
      <c r="F167" s="12"/>
      <c r="G167" s="12"/>
      <c r="H167" s="12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9"/>
      <c r="B168" s="14" t="s">
        <v>91</v>
      </c>
      <c r="C168" s="15" t="s">
        <v>19</v>
      </c>
      <c r="D168" s="12"/>
      <c r="E168" s="12"/>
      <c r="F168" s="12"/>
      <c r="G168" s="12"/>
      <c r="H168" s="12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9"/>
      <c r="B169" s="10" t="s">
        <v>46</v>
      </c>
      <c r="C169" s="12"/>
      <c r="D169" s="12"/>
      <c r="E169" s="12"/>
      <c r="F169" s="12"/>
      <c r="G169" s="12"/>
      <c r="H169" s="12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9" t="s">
        <v>20</v>
      </c>
      <c r="B170" s="10" t="s">
        <v>21</v>
      </c>
      <c r="C170" s="12">
        <v>8</v>
      </c>
      <c r="D170" s="12">
        <f t="shared" ref="D170:H170" si="38">$D$3*0.25</f>
        <v>25</v>
      </c>
      <c r="E170" s="12">
        <f t="shared" si="38"/>
        <v>25</v>
      </c>
      <c r="F170" s="12">
        <f t="shared" si="38"/>
        <v>25</v>
      </c>
      <c r="G170" s="12">
        <f t="shared" si="38"/>
        <v>25</v>
      </c>
      <c r="H170" s="12">
        <f t="shared" si="38"/>
        <v>25</v>
      </c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9"/>
      <c r="B171" s="10"/>
      <c r="C171" s="12">
        <v>5</v>
      </c>
      <c r="D171" s="12">
        <f t="shared" ref="D171:H171" si="39">$D$3*0.4</f>
        <v>40</v>
      </c>
      <c r="E171" s="12">
        <f t="shared" si="39"/>
        <v>40</v>
      </c>
      <c r="F171" s="12">
        <f t="shared" si="39"/>
        <v>40</v>
      </c>
      <c r="G171" s="12">
        <f t="shared" si="39"/>
        <v>40</v>
      </c>
      <c r="H171" s="12">
        <f t="shared" si="39"/>
        <v>40</v>
      </c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9"/>
      <c r="B172" s="10"/>
      <c r="C172" s="12">
        <v>4</v>
      </c>
      <c r="D172" s="12">
        <f t="shared" ref="D172:H172" si="40">$D$3*0.5</f>
        <v>50</v>
      </c>
      <c r="E172" s="12">
        <f t="shared" si="40"/>
        <v>50</v>
      </c>
      <c r="F172" s="12">
        <f t="shared" si="40"/>
        <v>50</v>
      </c>
      <c r="G172" s="12">
        <f t="shared" si="40"/>
        <v>50</v>
      </c>
      <c r="H172" s="12">
        <f t="shared" si="40"/>
        <v>50</v>
      </c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9"/>
      <c r="B173" s="10"/>
      <c r="C173" s="12">
        <v>3</v>
      </c>
      <c r="D173" s="12">
        <f t="shared" ref="D173:H173" si="41">$D$3*0.65</f>
        <v>65</v>
      </c>
      <c r="E173" s="12">
        <f t="shared" si="41"/>
        <v>65</v>
      </c>
      <c r="F173" s="12">
        <f t="shared" si="41"/>
        <v>65</v>
      </c>
      <c r="G173" s="12">
        <f t="shared" si="41"/>
        <v>65</v>
      </c>
      <c r="H173" s="12">
        <f t="shared" si="41"/>
        <v>65</v>
      </c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9"/>
      <c r="B174" s="10"/>
      <c r="C174" s="12">
        <v>2</v>
      </c>
      <c r="D174" s="12">
        <f t="shared" ref="D174:H174" si="42">$D$3*0.75</f>
        <v>75</v>
      </c>
      <c r="E174" s="12">
        <f t="shared" si="42"/>
        <v>75</v>
      </c>
      <c r="F174" s="12">
        <f t="shared" si="42"/>
        <v>75</v>
      </c>
      <c r="G174" s="12">
        <f t="shared" si="42"/>
        <v>75</v>
      </c>
      <c r="H174" s="12">
        <f t="shared" si="42"/>
        <v>75</v>
      </c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9"/>
      <c r="B175" s="13" t="s">
        <v>94</v>
      </c>
      <c r="C175" s="12">
        <v>1</v>
      </c>
      <c r="D175" s="12"/>
      <c r="E175" s="12"/>
      <c r="F175" s="12"/>
      <c r="G175" s="12"/>
      <c r="H175" s="12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9"/>
      <c r="B176" s="14" t="s">
        <v>91</v>
      </c>
      <c r="C176" s="12">
        <v>1</v>
      </c>
      <c r="D176" s="12"/>
      <c r="E176" s="12"/>
      <c r="F176" s="12"/>
      <c r="G176" s="12"/>
      <c r="H176" s="12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9"/>
      <c r="B177" s="14" t="s">
        <v>91</v>
      </c>
      <c r="C177" s="12">
        <v>1</v>
      </c>
      <c r="D177" s="12"/>
      <c r="E177" s="12"/>
      <c r="F177" s="12"/>
      <c r="G177" s="12"/>
      <c r="H177" s="12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9"/>
      <c r="B178" s="13" t="s">
        <v>93</v>
      </c>
      <c r="C178" s="12">
        <v>1</v>
      </c>
      <c r="D178" s="12"/>
      <c r="E178" s="12"/>
      <c r="F178" s="12"/>
      <c r="G178" s="12"/>
      <c r="H178" s="12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9"/>
      <c r="B179" s="14" t="s">
        <v>91</v>
      </c>
      <c r="C179" s="15" t="s">
        <v>19</v>
      </c>
      <c r="D179" s="12"/>
      <c r="E179" s="12"/>
      <c r="F179" s="12"/>
      <c r="G179" s="12"/>
      <c r="H179" s="12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9"/>
      <c r="B180" s="14" t="s">
        <v>91</v>
      </c>
      <c r="C180" s="15" t="s">
        <v>19</v>
      </c>
      <c r="D180" s="12"/>
      <c r="E180" s="12"/>
      <c r="F180" s="12"/>
      <c r="G180" s="12"/>
      <c r="H180" s="12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9"/>
      <c r="B181" s="14" t="s">
        <v>91</v>
      </c>
      <c r="C181" s="15" t="s">
        <v>19</v>
      </c>
      <c r="D181" s="12"/>
      <c r="E181" s="12"/>
      <c r="F181" s="12"/>
      <c r="G181" s="12"/>
      <c r="H181" s="12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9"/>
      <c r="B182" s="14" t="s">
        <v>91</v>
      </c>
      <c r="C182" s="15" t="s">
        <v>19</v>
      </c>
      <c r="D182" s="12"/>
      <c r="E182" s="12"/>
      <c r="F182" s="12"/>
      <c r="G182" s="12"/>
      <c r="H182" s="12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9"/>
      <c r="B183" s="14" t="s">
        <v>91</v>
      </c>
      <c r="C183" s="15" t="s">
        <v>19</v>
      </c>
      <c r="D183" s="12"/>
      <c r="E183" s="12"/>
      <c r="F183" s="12"/>
      <c r="G183" s="12"/>
      <c r="H183" s="12"/>
      <c r="I183" s="6" t="s">
        <v>37</v>
      </c>
      <c r="J183" s="11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9" t="s">
        <v>24</v>
      </c>
      <c r="B184" s="10" t="s">
        <v>4</v>
      </c>
      <c r="C184" s="12">
        <v>1</v>
      </c>
      <c r="D184" s="17" t="s">
        <v>52</v>
      </c>
      <c r="E184" s="12" t="s">
        <v>26</v>
      </c>
      <c r="F184" s="12" t="s">
        <v>26</v>
      </c>
      <c r="G184" s="17" t="s">
        <v>52</v>
      </c>
      <c r="H184" s="12" t="s">
        <v>26</v>
      </c>
      <c r="I184" s="16" t="s">
        <v>50</v>
      </c>
      <c r="J184" s="16" t="s">
        <v>51</v>
      </c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9"/>
      <c r="B185" s="10"/>
      <c r="C185" s="12">
        <v>1</v>
      </c>
      <c r="D185" s="17" t="s">
        <v>52</v>
      </c>
      <c r="E185" s="12" t="s">
        <v>26</v>
      </c>
      <c r="F185" s="12" t="s">
        <v>26</v>
      </c>
      <c r="G185" s="17" t="s">
        <v>52</v>
      </c>
      <c r="H185" s="12" t="s">
        <v>26</v>
      </c>
      <c r="I185" s="18">
        <v>0.7</v>
      </c>
      <c r="J185" s="11">
        <f t="shared" ref="J185:J188" si="43">I185*$E$3</f>
        <v>70</v>
      </c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9"/>
      <c r="B186" s="10"/>
      <c r="C186" s="12">
        <v>1</v>
      </c>
      <c r="D186" s="17" t="s">
        <v>52</v>
      </c>
      <c r="E186" s="12" t="s">
        <v>26</v>
      </c>
      <c r="F186" s="12" t="s">
        <v>26</v>
      </c>
      <c r="G186" s="17" t="s">
        <v>52</v>
      </c>
      <c r="H186" s="12" t="s">
        <v>26</v>
      </c>
      <c r="I186" s="18">
        <v>0.75</v>
      </c>
      <c r="J186" s="11">
        <f t="shared" si="43"/>
        <v>75</v>
      </c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9"/>
      <c r="B187" s="10"/>
      <c r="C187" s="12">
        <v>1</v>
      </c>
      <c r="D187" s="17" t="s">
        <v>52</v>
      </c>
      <c r="E187" s="12" t="s">
        <v>26</v>
      </c>
      <c r="F187" s="12" t="s">
        <v>26</v>
      </c>
      <c r="G187" s="17" t="s">
        <v>52</v>
      </c>
      <c r="H187" s="12" t="s">
        <v>26</v>
      </c>
      <c r="I187" s="18">
        <v>0.8</v>
      </c>
      <c r="J187" s="11">
        <f t="shared" si="43"/>
        <v>80</v>
      </c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9"/>
      <c r="B188" s="10"/>
      <c r="C188" s="12">
        <v>1</v>
      </c>
      <c r="D188" s="17" t="s">
        <v>52</v>
      </c>
      <c r="E188" s="12" t="s">
        <v>26</v>
      </c>
      <c r="F188" s="12" t="s">
        <v>26</v>
      </c>
      <c r="G188" s="17" t="s">
        <v>52</v>
      </c>
      <c r="H188" s="12" t="s">
        <v>26</v>
      </c>
      <c r="I188" s="18">
        <v>0.85</v>
      </c>
      <c r="J188" s="11">
        <f t="shared" si="43"/>
        <v>85</v>
      </c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9"/>
      <c r="B189" s="14" t="s">
        <v>91</v>
      </c>
      <c r="C189" s="12">
        <v>1</v>
      </c>
      <c r="D189" s="12"/>
      <c r="E189" s="12" t="s">
        <v>26</v>
      </c>
      <c r="F189" s="12" t="s">
        <v>26</v>
      </c>
      <c r="G189" s="12"/>
      <c r="H189" s="12" t="s">
        <v>26</v>
      </c>
      <c r="I189" s="11"/>
      <c r="J189" s="11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9"/>
      <c r="B190" s="14" t="s">
        <v>91</v>
      </c>
      <c r="C190" s="12">
        <v>1</v>
      </c>
      <c r="D190" s="12"/>
      <c r="E190" s="12" t="s">
        <v>26</v>
      </c>
      <c r="F190" s="12" t="s">
        <v>26</v>
      </c>
      <c r="G190" s="12"/>
      <c r="H190" s="12" t="s">
        <v>26</v>
      </c>
      <c r="I190" s="6" t="s">
        <v>37</v>
      </c>
      <c r="J190" s="11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9"/>
      <c r="B191" s="14" t="s">
        <v>91</v>
      </c>
      <c r="C191" s="12">
        <v>1</v>
      </c>
      <c r="D191" s="12"/>
      <c r="E191" s="12" t="s">
        <v>26</v>
      </c>
      <c r="F191" s="12" t="s">
        <v>26</v>
      </c>
      <c r="G191" s="12"/>
      <c r="H191" s="12" t="s">
        <v>26</v>
      </c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9"/>
      <c r="B192" s="14" t="s">
        <v>91</v>
      </c>
      <c r="C192" s="12">
        <v>1</v>
      </c>
      <c r="D192" s="12"/>
      <c r="E192" s="12" t="s">
        <v>26</v>
      </c>
      <c r="F192" s="12" t="s">
        <v>26</v>
      </c>
      <c r="G192" s="12"/>
      <c r="H192" s="12" t="s">
        <v>26</v>
      </c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9"/>
      <c r="B193" s="14" t="s">
        <v>91</v>
      </c>
      <c r="C193" s="12">
        <v>1</v>
      </c>
      <c r="D193" s="12"/>
      <c r="E193" s="12" t="s">
        <v>26</v>
      </c>
      <c r="F193" s="12" t="s">
        <v>26</v>
      </c>
      <c r="G193" s="12"/>
      <c r="H193" s="12" t="s">
        <v>26</v>
      </c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9" t="s">
        <v>27</v>
      </c>
      <c r="B194" s="10" t="s">
        <v>92</v>
      </c>
      <c r="C194" s="12" t="s">
        <v>29</v>
      </c>
      <c r="D194" s="12"/>
      <c r="E194" s="19"/>
      <c r="F194" s="19"/>
      <c r="G194" s="19"/>
      <c r="H194" s="19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9"/>
      <c r="B195" s="10"/>
      <c r="C195" s="12" t="s">
        <v>29</v>
      </c>
      <c r="D195" s="12"/>
      <c r="E195" s="19"/>
      <c r="F195" s="19"/>
      <c r="G195" s="19"/>
      <c r="H195" s="19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9"/>
      <c r="B196" s="10"/>
      <c r="C196" s="12" t="s">
        <v>29</v>
      </c>
      <c r="D196" s="12"/>
      <c r="E196" s="19"/>
      <c r="F196" s="19"/>
      <c r="G196" s="19"/>
      <c r="H196" s="19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9" t="s">
        <v>30</v>
      </c>
      <c r="B197" s="10" t="s">
        <v>92</v>
      </c>
      <c r="C197" s="12" t="s">
        <v>29</v>
      </c>
      <c r="D197" s="12"/>
      <c r="E197" s="19"/>
      <c r="F197" s="19"/>
      <c r="G197" s="19"/>
      <c r="H197" s="19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9"/>
      <c r="B198" s="10"/>
      <c r="C198" s="12" t="s">
        <v>29</v>
      </c>
      <c r="D198" s="12"/>
      <c r="E198" s="19"/>
      <c r="F198" s="19"/>
      <c r="G198" s="19"/>
      <c r="H198" s="19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9"/>
      <c r="B199" s="10"/>
      <c r="C199" s="12" t="s">
        <v>29</v>
      </c>
      <c r="D199" s="12"/>
      <c r="E199" s="19"/>
      <c r="F199" s="19"/>
      <c r="G199" s="19"/>
      <c r="H199" s="19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9"/>
      <c r="B201" s="9" t="s">
        <v>89</v>
      </c>
      <c r="C201" s="9"/>
      <c r="D201" s="9" t="s">
        <v>95</v>
      </c>
      <c r="E201" s="9" t="s">
        <v>99</v>
      </c>
      <c r="F201" s="9" t="s">
        <v>97</v>
      </c>
      <c r="G201" s="9" t="s">
        <v>96</v>
      </c>
      <c r="H201" s="9" t="s">
        <v>98</v>
      </c>
      <c r="I201" s="9" t="s">
        <v>100</v>
      </c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9"/>
      <c r="B202" s="10"/>
      <c r="C202" s="9" t="s">
        <v>101</v>
      </c>
      <c r="D202" s="9" t="s">
        <v>45</v>
      </c>
      <c r="E202" s="9" t="s">
        <v>45</v>
      </c>
      <c r="F202" s="9" t="s">
        <v>45</v>
      </c>
      <c r="G202" s="9" t="s">
        <v>45</v>
      </c>
      <c r="H202" s="9" t="s">
        <v>45</v>
      </c>
      <c r="I202" s="9" t="s">
        <v>45</v>
      </c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9"/>
      <c r="B203" s="10" t="s">
        <v>46</v>
      </c>
      <c r="C203" s="12"/>
      <c r="D203" s="12"/>
      <c r="E203" s="12"/>
      <c r="F203" s="12"/>
      <c r="G203" s="12"/>
      <c r="H203" s="12"/>
      <c r="I203" s="12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9" t="s">
        <v>14</v>
      </c>
      <c r="B204" s="10" t="s">
        <v>15</v>
      </c>
      <c r="C204" s="12">
        <v>8</v>
      </c>
      <c r="D204" s="12">
        <f t="shared" ref="D204:I204" si="44">$C$3*0.25</f>
        <v>25</v>
      </c>
      <c r="E204" s="12">
        <f t="shared" si="44"/>
        <v>25</v>
      </c>
      <c r="F204" s="12">
        <f t="shared" si="44"/>
        <v>25</v>
      </c>
      <c r="G204" s="12">
        <f t="shared" si="44"/>
        <v>25</v>
      </c>
      <c r="H204" s="12">
        <f t="shared" si="44"/>
        <v>25</v>
      </c>
      <c r="I204" s="12">
        <f t="shared" si="44"/>
        <v>25</v>
      </c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9"/>
      <c r="B205" s="10"/>
      <c r="C205" s="12">
        <v>5</v>
      </c>
      <c r="D205" s="12">
        <f t="shared" ref="D205:I205" si="45">0.4*$C$3</f>
        <v>40</v>
      </c>
      <c r="E205" s="12">
        <f t="shared" si="45"/>
        <v>40</v>
      </c>
      <c r="F205" s="12">
        <f t="shared" si="45"/>
        <v>40</v>
      </c>
      <c r="G205" s="12">
        <f t="shared" si="45"/>
        <v>40</v>
      </c>
      <c r="H205" s="12">
        <f t="shared" si="45"/>
        <v>40</v>
      </c>
      <c r="I205" s="12">
        <f t="shared" si="45"/>
        <v>40</v>
      </c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9"/>
      <c r="B206" s="10"/>
      <c r="C206" s="12">
        <v>4</v>
      </c>
      <c r="D206" s="12">
        <f t="shared" ref="D206:I206" si="46">0.5*$C$3</f>
        <v>50</v>
      </c>
      <c r="E206" s="12">
        <f t="shared" si="46"/>
        <v>50</v>
      </c>
      <c r="F206" s="12">
        <f t="shared" si="46"/>
        <v>50</v>
      </c>
      <c r="G206" s="12">
        <f t="shared" si="46"/>
        <v>50</v>
      </c>
      <c r="H206" s="12">
        <f t="shared" si="46"/>
        <v>50</v>
      </c>
      <c r="I206" s="12">
        <f t="shared" si="46"/>
        <v>50</v>
      </c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9"/>
      <c r="B207" s="10"/>
      <c r="C207" s="12">
        <v>3</v>
      </c>
      <c r="D207" s="12">
        <f t="shared" ref="D207:I207" si="47">0.65*$C$3</f>
        <v>65</v>
      </c>
      <c r="E207" s="12">
        <f t="shared" si="47"/>
        <v>65</v>
      </c>
      <c r="F207" s="12">
        <f t="shared" si="47"/>
        <v>65</v>
      </c>
      <c r="G207" s="12">
        <f t="shared" si="47"/>
        <v>65</v>
      </c>
      <c r="H207" s="12">
        <f t="shared" si="47"/>
        <v>65</v>
      </c>
      <c r="I207" s="12">
        <f t="shared" si="47"/>
        <v>65</v>
      </c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9"/>
      <c r="B208" s="10"/>
      <c r="C208" s="12">
        <v>2</v>
      </c>
      <c r="D208" s="12">
        <f t="shared" ref="D208:I208" si="48">0.75*$C$3</f>
        <v>75</v>
      </c>
      <c r="E208" s="12">
        <f t="shared" si="48"/>
        <v>75</v>
      </c>
      <c r="F208" s="12">
        <f t="shared" si="48"/>
        <v>75</v>
      </c>
      <c r="G208" s="12">
        <f t="shared" si="48"/>
        <v>75</v>
      </c>
      <c r="H208" s="12">
        <f t="shared" si="48"/>
        <v>75</v>
      </c>
      <c r="I208" s="12">
        <f t="shared" si="48"/>
        <v>75</v>
      </c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9"/>
      <c r="B209" s="13" t="s">
        <v>94</v>
      </c>
      <c r="C209" s="12">
        <v>1</v>
      </c>
      <c r="D209" s="12"/>
      <c r="E209" s="12"/>
      <c r="F209" s="12"/>
      <c r="G209" s="12"/>
      <c r="H209" s="12"/>
      <c r="I209" s="12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9"/>
      <c r="B210" s="14" t="s">
        <v>91</v>
      </c>
      <c r="C210" s="12">
        <v>1</v>
      </c>
      <c r="D210" s="12"/>
      <c r="E210" s="12"/>
      <c r="F210" s="12"/>
      <c r="G210" s="12"/>
      <c r="H210" s="12"/>
      <c r="I210" s="12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9"/>
      <c r="B211" s="14" t="s">
        <v>91</v>
      </c>
      <c r="C211" s="12">
        <v>1</v>
      </c>
      <c r="D211" s="12"/>
      <c r="E211" s="12"/>
      <c r="F211" s="12"/>
      <c r="G211" s="12"/>
      <c r="H211" s="12"/>
      <c r="I211" s="12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9"/>
      <c r="B212" s="13" t="s">
        <v>93</v>
      </c>
      <c r="C212" s="12">
        <v>1</v>
      </c>
      <c r="D212" s="12"/>
      <c r="E212" s="12"/>
      <c r="F212" s="12"/>
      <c r="G212" s="12"/>
      <c r="H212" s="12"/>
      <c r="I212" s="12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9"/>
      <c r="B213" s="14" t="s">
        <v>91</v>
      </c>
      <c r="C213" s="15" t="s">
        <v>19</v>
      </c>
      <c r="D213" s="12"/>
      <c r="E213" s="12"/>
      <c r="F213" s="12"/>
      <c r="G213" s="12"/>
      <c r="H213" s="12"/>
      <c r="I213" s="12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9"/>
      <c r="B214" s="14" t="s">
        <v>91</v>
      </c>
      <c r="C214" s="15" t="s">
        <v>19</v>
      </c>
      <c r="D214" s="12"/>
      <c r="E214" s="12"/>
      <c r="F214" s="12"/>
      <c r="G214" s="12"/>
      <c r="H214" s="12"/>
      <c r="I214" s="12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9"/>
      <c r="B215" s="14" t="s">
        <v>91</v>
      </c>
      <c r="C215" s="15" t="s">
        <v>19</v>
      </c>
      <c r="D215" s="12"/>
      <c r="E215" s="12"/>
      <c r="F215" s="12"/>
      <c r="G215" s="12"/>
      <c r="H215" s="12"/>
      <c r="I215" s="12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9"/>
      <c r="B216" s="14" t="s">
        <v>91</v>
      </c>
      <c r="C216" s="15" t="s">
        <v>19</v>
      </c>
      <c r="D216" s="12"/>
      <c r="E216" s="12"/>
      <c r="F216" s="12"/>
      <c r="G216" s="12"/>
      <c r="H216" s="12"/>
      <c r="I216" s="12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9"/>
      <c r="B217" s="14" t="s">
        <v>91</v>
      </c>
      <c r="C217" s="15" t="s">
        <v>19</v>
      </c>
      <c r="D217" s="12"/>
      <c r="E217" s="12"/>
      <c r="F217" s="12"/>
      <c r="G217" s="12"/>
      <c r="H217" s="12"/>
      <c r="I217" s="12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9"/>
      <c r="B218" s="10" t="s">
        <v>46</v>
      </c>
      <c r="C218" s="12"/>
      <c r="D218" s="12"/>
      <c r="E218" s="12"/>
      <c r="F218" s="12"/>
      <c r="G218" s="12"/>
      <c r="H218" s="12"/>
      <c r="I218" s="12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9" t="s">
        <v>20</v>
      </c>
      <c r="B219" s="10" t="s">
        <v>21</v>
      </c>
      <c r="C219" s="12">
        <v>8</v>
      </c>
      <c r="D219" s="12">
        <f t="shared" ref="D219:I219" si="49">$D$3*0.25</f>
        <v>25</v>
      </c>
      <c r="E219" s="12">
        <f t="shared" si="49"/>
        <v>25</v>
      </c>
      <c r="F219" s="12">
        <f t="shared" si="49"/>
        <v>25</v>
      </c>
      <c r="G219" s="12">
        <f t="shared" si="49"/>
        <v>25</v>
      </c>
      <c r="H219" s="12">
        <f t="shared" si="49"/>
        <v>25</v>
      </c>
      <c r="I219" s="12">
        <f t="shared" si="49"/>
        <v>25</v>
      </c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9"/>
      <c r="B220" s="10"/>
      <c r="C220" s="12">
        <v>5</v>
      </c>
      <c r="D220" s="12">
        <f t="shared" ref="D220:I220" si="50">$D$3*0.4</f>
        <v>40</v>
      </c>
      <c r="E220" s="12">
        <f t="shared" si="50"/>
        <v>40</v>
      </c>
      <c r="F220" s="12">
        <f t="shared" si="50"/>
        <v>40</v>
      </c>
      <c r="G220" s="12">
        <f t="shared" si="50"/>
        <v>40</v>
      </c>
      <c r="H220" s="12">
        <f t="shared" si="50"/>
        <v>40</v>
      </c>
      <c r="I220" s="12">
        <f t="shared" si="50"/>
        <v>40</v>
      </c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9"/>
      <c r="B221" s="10"/>
      <c r="C221" s="12">
        <v>4</v>
      </c>
      <c r="D221" s="12">
        <f t="shared" ref="D221:I221" si="51">$D$3*0.5</f>
        <v>50</v>
      </c>
      <c r="E221" s="12">
        <f t="shared" si="51"/>
        <v>50</v>
      </c>
      <c r="F221" s="12">
        <f t="shared" si="51"/>
        <v>50</v>
      </c>
      <c r="G221" s="12">
        <f t="shared" si="51"/>
        <v>50</v>
      </c>
      <c r="H221" s="12">
        <f t="shared" si="51"/>
        <v>50</v>
      </c>
      <c r="I221" s="12">
        <f t="shared" si="51"/>
        <v>50</v>
      </c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9"/>
      <c r="B222" s="10"/>
      <c r="C222" s="12">
        <v>3</v>
      </c>
      <c r="D222" s="12">
        <f t="shared" ref="D222:I222" si="52">$D$3*0.65</f>
        <v>65</v>
      </c>
      <c r="E222" s="12">
        <f t="shared" si="52"/>
        <v>65</v>
      </c>
      <c r="F222" s="12">
        <f t="shared" si="52"/>
        <v>65</v>
      </c>
      <c r="G222" s="12">
        <f t="shared" si="52"/>
        <v>65</v>
      </c>
      <c r="H222" s="12">
        <f t="shared" si="52"/>
        <v>65</v>
      </c>
      <c r="I222" s="12">
        <f t="shared" si="52"/>
        <v>65</v>
      </c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9"/>
      <c r="B223" s="10"/>
      <c r="C223" s="12">
        <v>2</v>
      </c>
      <c r="D223" s="12">
        <f t="shared" ref="D223:I223" si="53">$D$3*0.75</f>
        <v>75</v>
      </c>
      <c r="E223" s="12">
        <f t="shared" si="53"/>
        <v>75</v>
      </c>
      <c r="F223" s="12">
        <f t="shared" si="53"/>
        <v>75</v>
      </c>
      <c r="G223" s="12">
        <f t="shared" si="53"/>
        <v>75</v>
      </c>
      <c r="H223" s="12">
        <f t="shared" si="53"/>
        <v>75</v>
      </c>
      <c r="I223" s="12">
        <f t="shared" si="53"/>
        <v>75</v>
      </c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9"/>
      <c r="B224" s="13" t="s">
        <v>94</v>
      </c>
      <c r="C224" s="12">
        <v>1</v>
      </c>
      <c r="D224" s="12"/>
      <c r="E224" s="12"/>
      <c r="F224" s="12"/>
      <c r="G224" s="12"/>
      <c r="H224" s="12"/>
      <c r="I224" s="12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9"/>
      <c r="B225" s="14" t="s">
        <v>91</v>
      </c>
      <c r="C225" s="12">
        <v>1</v>
      </c>
      <c r="D225" s="12"/>
      <c r="E225" s="12"/>
      <c r="F225" s="12"/>
      <c r="G225" s="12"/>
      <c r="H225" s="12"/>
      <c r="I225" s="12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9"/>
      <c r="B226" s="14" t="s">
        <v>91</v>
      </c>
      <c r="C226" s="12">
        <v>1</v>
      </c>
      <c r="D226" s="12"/>
      <c r="E226" s="12"/>
      <c r="F226" s="12"/>
      <c r="G226" s="12"/>
      <c r="H226" s="12"/>
      <c r="I226" s="12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9"/>
      <c r="B227" s="13" t="s">
        <v>93</v>
      </c>
      <c r="C227" s="12">
        <v>1</v>
      </c>
      <c r="D227" s="12"/>
      <c r="E227" s="12"/>
      <c r="F227" s="12"/>
      <c r="G227" s="12"/>
      <c r="H227" s="12"/>
      <c r="I227" s="12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9"/>
      <c r="B228" s="14" t="s">
        <v>91</v>
      </c>
      <c r="C228" s="15" t="s">
        <v>19</v>
      </c>
      <c r="D228" s="12"/>
      <c r="E228" s="12"/>
      <c r="F228" s="12"/>
      <c r="G228" s="12"/>
      <c r="H228" s="12"/>
      <c r="I228" s="12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9"/>
      <c r="B229" s="14" t="s">
        <v>91</v>
      </c>
      <c r="C229" s="15" t="s">
        <v>19</v>
      </c>
      <c r="D229" s="12"/>
      <c r="E229" s="12"/>
      <c r="F229" s="12"/>
      <c r="G229" s="12"/>
      <c r="H229" s="12"/>
      <c r="I229" s="12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9"/>
      <c r="B230" s="14" t="s">
        <v>91</v>
      </c>
      <c r="C230" s="15" t="s">
        <v>19</v>
      </c>
      <c r="D230" s="12"/>
      <c r="E230" s="12"/>
      <c r="F230" s="12"/>
      <c r="G230" s="12"/>
      <c r="H230" s="12"/>
      <c r="I230" s="12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9"/>
      <c r="B231" s="14" t="s">
        <v>91</v>
      </c>
      <c r="C231" s="15" t="s">
        <v>19</v>
      </c>
      <c r="D231" s="12"/>
      <c r="E231" s="12"/>
      <c r="F231" s="12"/>
      <c r="G231" s="12"/>
      <c r="H231" s="12"/>
      <c r="I231" s="12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9"/>
      <c r="B232" s="14" t="s">
        <v>91</v>
      </c>
      <c r="C232" s="15" t="s">
        <v>19</v>
      </c>
      <c r="D232" s="12"/>
      <c r="E232" s="12"/>
      <c r="F232" s="12"/>
      <c r="G232" s="12"/>
      <c r="H232" s="12"/>
      <c r="I232" s="12"/>
      <c r="J232" s="6" t="s">
        <v>37</v>
      </c>
      <c r="K232" s="11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9" t="s">
        <v>24</v>
      </c>
      <c r="B233" s="10" t="s">
        <v>4</v>
      </c>
      <c r="C233" s="12">
        <v>1</v>
      </c>
      <c r="D233" s="17" t="s">
        <v>52</v>
      </c>
      <c r="E233" s="12" t="s">
        <v>26</v>
      </c>
      <c r="F233" s="12" t="s">
        <v>26</v>
      </c>
      <c r="G233" s="12"/>
      <c r="H233" s="12" t="s">
        <v>26</v>
      </c>
      <c r="I233" s="12" t="s">
        <v>26</v>
      </c>
      <c r="J233" s="16" t="s">
        <v>50</v>
      </c>
      <c r="K233" s="39" t="s">
        <v>51</v>
      </c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9"/>
      <c r="B234" s="10"/>
      <c r="C234" s="12">
        <v>1</v>
      </c>
      <c r="D234" s="17" t="s">
        <v>52</v>
      </c>
      <c r="E234" s="12" t="s">
        <v>26</v>
      </c>
      <c r="F234" s="12" t="s">
        <v>26</v>
      </c>
      <c r="G234" s="17" t="s">
        <v>52</v>
      </c>
      <c r="H234" s="12" t="s">
        <v>26</v>
      </c>
      <c r="I234" s="12" t="s">
        <v>26</v>
      </c>
      <c r="J234" s="18">
        <v>0.7</v>
      </c>
      <c r="K234" s="11">
        <f t="shared" ref="K234:K237" si="54">J234*$E$3</f>
        <v>70</v>
      </c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9"/>
      <c r="B235" s="10"/>
      <c r="C235" s="12">
        <v>1</v>
      </c>
      <c r="D235" s="17" t="s">
        <v>52</v>
      </c>
      <c r="E235" s="12" t="s">
        <v>26</v>
      </c>
      <c r="F235" s="12" t="s">
        <v>26</v>
      </c>
      <c r="G235" s="17" t="s">
        <v>52</v>
      </c>
      <c r="H235" s="12" t="s">
        <v>26</v>
      </c>
      <c r="I235" s="12" t="s">
        <v>26</v>
      </c>
      <c r="J235" s="18">
        <v>0.75</v>
      </c>
      <c r="K235" s="11">
        <f t="shared" si="54"/>
        <v>75</v>
      </c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9"/>
      <c r="B236" s="10"/>
      <c r="C236" s="12">
        <v>1</v>
      </c>
      <c r="D236" s="17" t="s">
        <v>52</v>
      </c>
      <c r="E236" s="12" t="s">
        <v>26</v>
      </c>
      <c r="F236" s="12" t="s">
        <v>26</v>
      </c>
      <c r="G236" s="17" t="s">
        <v>52</v>
      </c>
      <c r="H236" s="12" t="s">
        <v>26</v>
      </c>
      <c r="I236" s="12" t="s">
        <v>26</v>
      </c>
      <c r="J236" s="18">
        <v>0.8</v>
      </c>
      <c r="K236" s="11">
        <f t="shared" si="54"/>
        <v>80</v>
      </c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9"/>
      <c r="B237" s="10"/>
      <c r="C237" s="12">
        <v>1</v>
      </c>
      <c r="D237" s="17" t="s">
        <v>52</v>
      </c>
      <c r="E237" s="12" t="s">
        <v>26</v>
      </c>
      <c r="F237" s="12" t="s">
        <v>26</v>
      </c>
      <c r="G237" s="17" t="s">
        <v>52</v>
      </c>
      <c r="H237" s="12" t="s">
        <v>26</v>
      </c>
      <c r="I237" s="12" t="s">
        <v>26</v>
      </c>
      <c r="J237" s="18">
        <v>0.85</v>
      </c>
      <c r="K237" s="11">
        <f t="shared" si="54"/>
        <v>85</v>
      </c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9"/>
      <c r="B238" s="14" t="s">
        <v>91</v>
      </c>
      <c r="C238" s="12">
        <v>1</v>
      </c>
      <c r="D238" s="12"/>
      <c r="E238" s="12" t="s">
        <v>26</v>
      </c>
      <c r="F238" s="12" t="s">
        <v>26</v>
      </c>
      <c r="G238" s="17" t="s">
        <v>52</v>
      </c>
      <c r="H238" s="12" t="s">
        <v>26</v>
      </c>
      <c r="I238" s="12" t="s">
        <v>26</v>
      </c>
      <c r="J238" s="11"/>
      <c r="K238" s="11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9"/>
      <c r="B239" s="14" t="s">
        <v>91</v>
      </c>
      <c r="C239" s="12">
        <v>1</v>
      </c>
      <c r="D239" s="12"/>
      <c r="E239" s="12" t="s">
        <v>26</v>
      </c>
      <c r="F239" s="12" t="s">
        <v>26</v>
      </c>
      <c r="G239" s="12"/>
      <c r="H239" s="12" t="s">
        <v>26</v>
      </c>
      <c r="I239" s="12" t="s">
        <v>26</v>
      </c>
      <c r="J239" s="6" t="s">
        <v>37</v>
      </c>
      <c r="K239" s="11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9"/>
      <c r="B240" s="14" t="s">
        <v>91</v>
      </c>
      <c r="C240" s="12">
        <v>1</v>
      </c>
      <c r="D240" s="12"/>
      <c r="E240" s="12" t="s">
        <v>26</v>
      </c>
      <c r="F240" s="12" t="s">
        <v>26</v>
      </c>
      <c r="G240" s="12"/>
      <c r="H240" s="12" t="s">
        <v>26</v>
      </c>
      <c r="I240" s="12" t="s">
        <v>26</v>
      </c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9"/>
      <c r="B241" s="14" t="s">
        <v>91</v>
      </c>
      <c r="C241" s="12">
        <v>1</v>
      </c>
      <c r="D241" s="12"/>
      <c r="E241" s="12" t="s">
        <v>26</v>
      </c>
      <c r="F241" s="12" t="s">
        <v>26</v>
      </c>
      <c r="G241" s="12"/>
      <c r="H241" s="12" t="s">
        <v>26</v>
      </c>
      <c r="I241" s="12" t="s">
        <v>26</v>
      </c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">
      <c r="A242" s="9"/>
      <c r="B242" s="14" t="s">
        <v>91</v>
      </c>
      <c r="C242" s="12">
        <v>1</v>
      </c>
      <c r="D242" s="12"/>
      <c r="E242" s="12" t="s">
        <v>26</v>
      </c>
      <c r="F242" s="12" t="s">
        <v>26</v>
      </c>
      <c r="G242" s="12"/>
      <c r="H242" s="12" t="s">
        <v>26</v>
      </c>
      <c r="I242" s="12" t="s">
        <v>26</v>
      </c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">
      <c r="A243" s="9" t="s">
        <v>27</v>
      </c>
      <c r="B243" s="10" t="s">
        <v>92</v>
      </c>
      <c r="C243" s="12" t="s">
        <v>29</v>
      </c>
      <c r="D243" s="12"/>
      <c r="E243" s="19"/>
      <c r="F243" s="19"/>
      <c r="G243" s="19"/>
      <c r="H243" s="19"/>
      <c r="I243" s="19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">
      <c r="A244" s="9"/>
      <c r="B244" s="10"/>
      <c r="C244" s="12" t="s">
        <v>29</v>
      </c>
      <c r="D244" s="12"/>
      <c r="E244" s="19"/>
      <c r="F244" s="19"/>
      <c r="G244" s="19"/>
      <c r="H244" s="19"/>
      <c r="I244" s="19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">
      <c r="A245" s="9"/>
      <c r="B245" s="10"/>
      <c r="C245" s="12" t="s">
        <v>29</v>
      </c>
      <c r="D245" s="12"/>
      <c r="E245" s="19"/>
      <c r="F245" s="19"/>
      <c r="G245" s="19"/>
      <c r="H245" s="19"/>
      <c r="I245" s="19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">
      <c r="A246" s="9" t="s">
        <v>30</v>
      </c>
      <c r="B246" s="10" t="s">
        <v>92</v>
      </c>
      <c r="C246" s="12" t="s">
        <v>29</v>
      </c>
      <c r="D246" s="12"/>
      <c r="E246" s="19"/>
      <c r="F246" s="19"/>
      <c r="G246" s="19"/>
      <c r="H246" s="19"/>
      <c r="I246" s="19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">
      <c r="A247" s="9"/>
      <c r="B247" s="10"/>
      <c r="C247" s="12" t="s">
        <v>29</v>
      </c>
      <c r="D247" s="12"/>
      <c r="E247" s="19"/>
      <c r="F247" s="19"/>
      <c r="G247" s="19"/>
      <c r="H247" s="19"/>
      <c r="I247" s="19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">
      <c r="A248" s="9"/>
      <c r="B248" s="10"/>
      <c r="C248" s="12" t="s">
        <v>29</v>
      </c>
      <c r="D248" s="12"/>
      <c r="E248" s="19"/>
      <c r="F248" s="19"/>
      <c r="G248" s="19"/>
      <c r="H248" s="19"/>
      <c r="I248" s="19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">
      <c r="A250" s="4"/>
      <c r="B250" s="1" t="s">
        <v>90</v>
      </c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">
      <c r="A251" s="4"/>
      <c r="B251" s="38" t="s">
        <v>102</v>
      </c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2.75" customHeight="1" x14ac:dyDescent="0.2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2.75" customHeight="1" x14ac:dyDescent="0.2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2.75" customHeight="1" x14ac:dyDescent="0.2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2.75" customHeight="1" x14ac:dyDescent="0.2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</sheetData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4"/>
  <sheetViews>
    <sheetView tabSelected="1" workbookViewId="0">
      <selection activeCell="E4" sqref="E4"/>
    </sheetView>
  </sheetViews>
  <sheetFormatPr baseColWidth="10" defaultColWidth="17.28515625" defaultRowHeight="15" customHeight="1" x14ac:dyDescent="0.2"/>
  <cols>
    <col min="1" max="1" width="5" customWidth="1"/>
    <col min="2" max="2" width="19.140625" customWidth="1"/>
    <col min="3" max="3" width="6.42578125" customWidth="1"/>
    <col min="4" max="4" width="15.42578125" bestFit="1" customWidth="1"/>
    <col min="5" max="6" width="8.42578125" customWidth="1"/>
    <col min="7" max="7" width="15.42578125" bestFit="1" customWidth="1"/>
    <col min="8" max="9" width="8.42578125" customWidth="1"/>
    <col min="10" max="10" width="17.42578125" bestFit="1" customWidth="1"/>
    <col min="11" max="11" width="16.140625" customWidth="1"/>
    <col min="12" max="19" width="11.5703125" customWidth="1"/>
    <col min="20" max="26" width="11" customWidth="1"/>
  </cols>
  <sheetData>
    <row r="1" spans="1:26" ht="12.75" customHeight="1" x14ac:dyDescent="0.2">
      <c r="A1" s="5"/>
      <c r="B1" s="6" t="s">
        <v>37</v>
      </c>
      <c r="C1" s="7"/>
      <c r="D1" s="7"/>
      <c r="E1" s="7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customHeight="1" x14ac:dyDescent="0.2">
      <c r="A2" s="5"/>
      <c r="B2" s="5"/>
      <c r="C2" s="7" t="s">
        <v>2</v>
      </c>
      <c r="D2" s="7" t="s">
        <v>3</v>
      </c>
      <c r="E2" s="7" t="s">
        <v>4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2.75" customHeight="1" x14ac:dyDescent="0.2">
      <c r="A3" s="5"/>
      <c r="B3" s="7" t="s">
        <v>38</v>
      </c>
      <c r="C3" s="8">
        <v>100</v>
      </c>
      <c r="D3" s="8">
        <v>100</v>
      </c>
      <c r="E3" s="8">
        <v>100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2.75" customHeight="1" x14ac:dyDescent="0.2">
      <c r="A4" s="5"/>
      <c r="B4" s="5"/>
      <c r="C4" s="5"/>
      <c r="D4" s="5"/>
      <c r="E4" s="5"/>
      <c r="F4" s="5"/>
      <c r="G4" s="5"/>
      <c r="H4" s="5"/>
      <c r="I4" s="5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 customHeight="1" x14ac:dyDescent="0.2">
      <c r="A5" s="9"/>
      <c r="B5" s="9" t="s">
        <v>58</v>
      </c>
      <c r="C5" s="9"/>
      <c r="D5" s="9" t="s">
        <v>40</v>
      </c>
      <c r="E5" s="9" t="s">
        <v>42</v>
      </c>
      <c r="F5" s="9" t="s">
        <v>43</v>
      </c>
      <c r="G5" s="9" t="s">
        <v>41</v>
      </c>
      <c r="H5" s="9" t="s">
        <v>44</v>
      </c>
      <c r="I5" s="9" t="s">
        <v>55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.75" customHeight="1" x14ac:dyDescent="0.2">
      <c r="A6" s="9"/>
      <c r="B6" s="10"/>
      <c r="C6" s="9" t="s">
        <v>11</v>
      </c>
      <c r="D6" s="9" t="s">
        <v>45</v>
      </c>
      <c r="E6" s="9" t="s">
        <v>45</v>
      </c>
      <c r="F6" s="9" t="s">
        <v>45</v>
      </c>
      <c r="G6" s="9" t="s">
        <v>45</v>
      </c>
      <c r="H6" s="9" t="s">
        <v>45</v>
      </c>
      <c r="I6" s="9" t="s">
        <v>45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.75" customHeight="1" x14ac:dyDescent="0.2">
      <c r="A7" s="9"/>
      <c r="B7" s="10" t="s">
        <v>46</v>
      </c>
      <c r="C7" s="12"/>
      <c r="D7" s="12"/>
      <c r="E7" s="12"/>
      <c r="F7" s="12"/>
      <c r="G7" s="12"/>
      <c r="H7" s="12"/>
      <c r="I7" s="12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.75" customHeight="1" x14ac:dyDescent="0.2">
      <c r="A8" s="9" t="s">
        <v>14</v>
      </c>
      <c r="B8" s="10" t="s">
        <v>15</v>
      </c>
      <c r="C8" s="12">
        <v>8</v>
      </c>
      <c r="D8" s="12">
        <f t="shared" ref="D8:I8" si="0">$C$3*0.25</f>
        <v>25</v>
      </c>
      <c r="E8" s="12">
        <f t="shared" si="0"/>
        <v>25</v>
      </c>
      <c r="F8" s="12">
        <f t="shared" si="0"/>
        <v>25</v>
      </c>
      <c r="G8" s="12">
        <f t="shared" si="0"/>
        <v>25</v>
      </c>
      <c r="H8" s="12">
        <f t="shared" si="0"/>
        <v>25</v>
      </c>
      <c r="I8" s="12">
        <f t="shared" si="0"/>
        <v>25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9"/>
      <c r="B9" s="10"/>
      <c r="C9" s="12">
        <v>5</v>
      </c>
      <c r="D9" s="12">
        <f t="shared" ref="D9:I9" si="1">$C$3*0.4</f>
        <v>40</v>
      </c>
      <c r="E9" s="12">
        <f t="shared" si="1"/>
        <v>40</v>
      </c>
      <c r="F9" s="12">
        <f t="shared" si="1"/>
        <v>40</v>
      </c>
      <c r="G9" s="12">
        <f t="shared" si="1"/>
        <v>40</v>
      </c>
      <c r="H9" s="12">
        <f t="shared" si="1"/>
        <v>40</v>
      </c>
      <c r="I9" s="12">
        <f t="shared" si="1"/>
        <v>40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9"/>
      <c r="B10" s="10"/>
      <c r="C10" s="12">
        <v>4</v>
      </c>
      <c r="D10" s="12">
        <f t="shared" ref="D10:I10" si="2">$C$3*0.5</f>
        <v>50</v>
      </c>
      <c r="E10" s="12">
        <f t="shared" si="2"/>
        <v>50</v>
      </c>
      <c r="F10" s="12">
        <f t="shared" si="2"/>
        <v>50</v>
      </c>
      <c r="G10" s="12">
        <f t="shared" si="2"/>
        <v>50</v>
      </c>
      <c r="H10" s="12">
        <f t="shared" si="2"/>
        <v>50</v>
      </c>
      <c r="I10" s="12">
        <f t="shared" si="2"/>
        <v>50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9"/>
      <c r="B11" s="10"/>
      <c r="C11" s="17">
        <v>4</v>
      </c>
      <c r="D11" s="12">
        <f t="shared" ref="D11:I11" si="3">$C$3*0.6</f>
        <v>60</v>
      </c>
      <c r="E11" s="12">
        <f t="shared" si="3"/>
        <v>60</v>
      </c>
      <c r="F11" s="12">
        <f t="shared" si="3"/>
        <v>60</v>
      </c>
      <c r="G11" s="12">
        <f t="shared" si="3"/>
        <v>60</v>
      </c>
      <c r="H11" s="12">
        <f t="shared" si="3"/>
        <v>60</v>
      </c>
      <c r="I11" s="12">
        <f t="shared" si="3"/>
        <v>60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9"/>
      <c r="B12" s="10"/>
      <c r="C12" s="17">
        <v>4</v>
      </c>
      <c r="D12" s="12">
        <f t="shared" ref="D12:I12" si="4">$C$3*0.6</f>
        <v>60</v>
      </c>
      <c r="E12" s="12">
        <f t="shared" si="4"/>
        <v>60</v>
      </c>
      <c r="F12" s="12">
        <f t="shared" si="4"/>
        <v>60</v>
      </c>
      <c r="G12" s="12">
        <f t="shared" si="4"/>
        <v>60</v>
      </c>
      <c r="H12" s="12">
        <f t="shared" si="4"/>
        <v>60</v>
      </c>
      <c r="I12" s="12">
        <f t="shared" si="4"/>
        <v>60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9"/>
      <c r="B13" s="14"/>
      <c r="C13" s="17">
        <v>4</v>
      </c>
      <c r="D13" s="12">
        <f t="shared" ref="D13:I13" si="5">$C$3*0.6</f>
        <v>60</v>
      </c>
      <c r="E13" s="12">
        <f t="shared" si="5"/>
        <v>60</v>
      </c>
      <c r="F13" s="12">
        <f t="shared" si="5"/>
        <v>60</v>
      </c>
      <c r="G13" s="12">
        <f t="shared" si="5"/>
        <v>60</v>
      </c>
      <c r="H13" s="12">
        <f t="shared" si="5"/>
        <v>60</v>
      </c>
      <c r="I13" s="12">
        <f t="shared" si="5"/>
        <v>60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9"/>
      <c r="B14" s="14"/>
      <c r="C14" s="17">
        <v>4</v>
      </c>
      <c r="D14" s="12">
        <f t="shared" ref="D14:I14" si="6">$C$3*0.6</f>
        <v>60</v>
      </c>
      <c r="E14" s="12">
        <f t="shared" si="6"/>
        <v>60</v>
      </c>
      <c r="F14" s="12">
        <f t="shared" si="6"/>
        <v>60</v>
      </c>
      <c r="G14" s="12">
        <f t="shared" si="6"/>
        <v>60</v>
      </c>
      <c r="H14" s="12">
        <f t="shared" si="6"/>
        <v>60</v>
      </c>
      <c r="I14" s="12">
        <f t="shared" si="6"/>
        <v>60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9"/>
      <c r="B15" s="10"/>
      <c r="C15" s="17">
        <v>4</v>
      </c>
      <c r="D15" s="12">
        <f t="shared" ref="D15:I15" si="7">$C$3*0.6</f>
        <v>60</v>
      </c>
      <c r="E15" s="12">
        <f t="shared" si="7"/>
        <v>60</v>
      </c>
      <c r="F15" s="12">
        <f t="shared" si="7"/>
        <v>60</v>
      </c>
      <c r="G15" s="12">
        <f t="shared" si="7"/>
        <v>60</v>
      </c>
      <c r="H15" s="12">
        <f t="shared" si="7"/>
        <v>60</v>
      </c>
      <c r="I15" s="12">
        <f t="shared" si="7"/>
        <v>60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9"/>
      <c r="B16" s="10" t="s">
        <v>46</v>
      </c>
      <c r="C16" s="12"/>
      <c r="D16" s="12"/>
      <c r="E16" s="12"/>
      <c r="F16" s="12"/>
      <c r="G16" s="12"/>
      <c r="H16" s="12"/>
      <c r="I16" s="12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9" t="s">
        <v>20</v>
      </c>
      <c r="B17" s="10" t="s">
        <v>21</v>
      </c>
      <c r="C17" s="12">
        <v>8</v>
      </c>
      <c r="D17" s="12">
        <f t="shared" ref="D17:I17" si="8">$D$3*0.25</f>
        <v>25</v>
      </c>
      <c r="E17" s="12">
        <f t="shared" si="8"/>
        <v>25</v>
      </c>
      <c r="F17" s="12">
        <f t="shared" si="8"/>
        <v>25</v>
      </c>
      <c r="G17" s="12">
        <f t="shared" si="8"/>
        <v>25</v>
      </c>
      <c r="H17" s="12">
        <f t="shared" si="8"/>
        <v>25</v>
      </c>
      <c r="I17" s="12">
        <f t="shared" si="8"/>
        <v>25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9"/>
      <c r="B18" s="10"/>
      <c r="C18" s="12">
        <v>5</v>
      </c>
      <c r="D18" s="12">
        <f t="shared" ref="D18:I18" si="9">$D$3*0.4</f>
        <v>40</v>
      </c>
      <c r="E18" s="12">
        <f t="shared" si="9"/>
        <v>40</v>
      </c>
      <c r="F18" s="12">
        <f t="shared" si="9"/>
        <v>40</v>
      </c>
      <c r="G18" s="12">
        <f t="shared" si="9"/>
        <v>40</v>
      </c>
      <c r="H18" s="12">
        <f t="shared" si="9"/>
        <v>40</v>
      </c>
      <c r="I18" s="12">
        <f t="shared" si="9"/>
        <v>40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9"/>
      <c r="B19" s="10"/>
      <c r="C19" s="12">
        <v>4</v>
      </c>
      <c r="D19" s="12">
        <f t="shared" ref="D19:I19" si="10">$D$3*0.5</f>
        <v>50</v>
      </c>
      <c r="E19" s="12">
        <f t="shared" si="10"/>
        <v>50</v>
      </c>
      <c r="F19" s="12">
        <f t="shared" si="10"/>
        <v>50</v>
      </c>
      <c r="G19" s="12">
        <f t="shared" si="10"/>
        <v>50</v>
      </c>
      <c r="H19" s="12">
        <f t="shared" si="10"/>
        <v>50</v>
      </c>
      <c r="I19" s="12">
        <f t="shared" si="10"/>
        <v>50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9"/>
      <c r="B20" s="14"/>
      <c r="C20" s="17">
        <v>4</v>
      </c>
      <c r="D20" s="12">
        <f t="shared" ref="D20:I20" si="11">$D$3*0.6</f>
        <v>60</v>
      </c>
      <c r="E20" s="12">
        <f t="shared" si="11"/>
        <v>60</v>
      </c>
      <c r="F20" s="12">
        <f t="shared" si="11"/>
        <v>60</v>
      </c>
      <c r="G20" s="12">
        <f t="shared" si="11"/>
        <v>60</v>
      </c>
      <c r="H20" s="12">
        <f t="shared" si="11"/>
        <v>60</v>
      </c>
      <c r="I20" s="12">
        <f t="shared" si="11"/>
        <v>60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9"/>
      <c r="B21" s="14"/>
      <c r="C21" s="17">
        <v>4</v>
      </c>
      <c r="D21" s="12">
        <f t="shared" ref="D21:I21" si="12">$D$3*0.6</f>
        <v>60</v>
      </c>
      <c r="E21" s="12">
        <f t="shared" si="12"/>
        <v>60</v>
      </c>
      <c r="F21" s="12">
        <f t="shared" si="12"/>
        <v>60</v>
      </c>
      <c r="G21" s="12">
        <f t="shared" si="12"/>
        <v>60</v>
      </c>
      <c r="H21" s="12">
        <f t="shared" si="12"/>
        <v>60</v>
      </c>
      <c r="I21" s="12">
        <f t="shared" si="12"/>
        <v>60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9"/>
      <c r="B22" s="14"/>
      <c r="C22" s="17">
        <v>4</v>
      </c>
      <c r="D22" s="12">
        <f t="shared" ref="D22:I22" si="13">$D$3*0.6</f>
        <v>60</v>
      </c>
      <c r="E22" s="12">
        <f t="shared" si="13"/>
        <v>60</v>
      </c>
      <c r="F22" s="12">
        <f t="shared" si="13"/>
        <v>60</v>
      </c>
      <c r="G22" s="12">
        <f t="shared" si="13"/>
        <v>60</v>
      </c>
      <c r="H22" s="12">
        <f t="shared" si="13"/>
        <v>60</v>
      </c>
      <c r="I22" s="12">
        <f t="shared" si="13"/>
        <v>60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9"/>
      <c r="B23" s="10"/>
      <c r="C23" s="17">
        <v>4</v>
      </c>
      <c r="D23" s="12">
        <f t="shared" ref="D23:I23" si="14">$D$3*0.6</f>
        <v>60</v>
      </c>
      <c r="E23" s="12">
        <f t="shared" si="14"/>
        <v>60</v>
      </c>
      <c r="F23" s="12">
        <f t="shared" si="14"/>
        <v>60</v>
      </c>
      <c r="G23" s="12">
        <f t="shared" si="14"/>
        <v>60</v>
      </c>
      <c r="H23" s="12">
        <f t="shared" si="14"/>
        <v>60</v>
      </c>
      <c r="I23" s="12">
        <f t="shared" si="14"/>
        <v>60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9"/>
      <c r="B24" s="10"/>
      <c r="C24" s="17">
        <v>4</v>
      </c>
      <c r="D24" s="12">
        <f t="shared" ref="D24:I24" si="15">$D$3*0.6</f>
        <v>60</v>
      </c>
      <c r="E24" s="12">
        <f t="shared" si="15"/>
        <v>60</v>
      </c>
      <c r="F24" s="12">
        <f t="shared" si="15"/>
        <v>60</v>
      </c>
      <c r="G24" s="12">
        <f t="shared" si="15"/>
        <v>60</v>
      </c>
      <c r="H24" s="12">
        <f t="shared" si="15"/>
        <v>60</v>
      </c>
      <c r="I24" s="12">
        <f t="shared" si="15"/>
        <v>60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9" t="s">
        <v>24</v>
      </c>
      <c r="B25" s="10" t="s">
        <v>4</v>
      </c>
      <c r="C25" s="12">
        <v>1</v>
      </c>
      <c r="D25" s="17" t="s">
        <v>52</v>
      </c>
      <c r="E25" s="12" t="s">
        <v>26</v>
      </c>
      <c r="F25" s="12" t="s">
        <v>26</v>
      </c>
      <c r="G25" s="17" t="s">
        <v>52</v>
      </c>
      <c r="H25" s="12" t="s">
        <v>26</v>
      </c>
      <c r="I25" s="12" t="s">
        <v>26</v>
      </c>
      <c r="J25" s="6" t="s">
        <v>37</v>
      </c>
      <c r="K25" s="11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9"/>
      <c r="B26" s="10"/>
      <c r="C26" s="12">
        <v>1</v>
      </c>
      <c r="D26" s="17" t="s">
        <v>52</v>
      </c>
      <c r="E26" s="12" t="s">
        <v>26</v>
      </c>
      <c r="F26" s="12" t="s">
        <v>26</v>
      </c>
      <c r="G26" s="17" t="s">
        <v>52</v>
      </c>
      <c r="H26" s="12" t="s">
        <v>26</v>
      </c>
      <c r="I26" s="12" t="s">
        <v>26</v>
      </c>
      <c r="J26" s="16" t="s">
        <v>50</v>
      </c>
      <c r="K26" s="16" t="s">
        <v>51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9"/>
      <c r="B27" s="10"/>
      <c r="C27" s="12">
        <v>1</v>
      </c>
      <c r="D27" s="17" t="s">
        <v>52</v>
      </c>
      <c r="E27" s="12" t="s">
        <v>26</v>
      </c>
      <c r="F27" s="12" t="s">
        <v>26</v>
      </c>
      <c r="G27" s="17" t="s">
        <v>52</v>
      </c>
      <c r="H27" s="12" t="s">
        <v>26</v>
      </c>
      <c r="I27" s="12" t="s">
        <v>26</v>
      </c>
      <c r="J27" s="18">
        <v>0.7</v>
      </c>
      <c r="K27" s="11">
        <f t="shared" ref="K27:K30" si="16">J27*$E$3</f>
        <v>70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9"/>
      <c r="B28" s="10"/>
      <c r="C28" s="12">
        <v>1</v>
      </c>
      <c r="D28" s="17" t="s">
        <v>52</v>
      </c>
      <c r="E28" s="12" t="s">
        <v>26</v>
      </c>
      <c r="F28" s="12" t="s">
        <v>26</v>
      </c>
      <c r="G28" s="17" t="s">
        <v>52</v>
      </c>
      <c r="H28" s="12" t="s">
        <v>26</v>
      </c>
      <c r="I28" s="12" t="s">
        <v>26</v>
      </c>
      <c r="J28" s="18">
        <v>0.75</v>
      </c>
      <c r="K28" s="11">
        <f t="shared" si="16"/>
        <v>75</v>
      </c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9"/>
      <c r="B29" s="10"/>
      <c r="C29" s="12">
        <v>1</v>
      </c>
      <c r="D29" s="17" t="s">
        <v>52</v>
      </c>
      <c r="E29" s="12" t="s">
        <v>26</v>
      </c>
      <c r="F29" s="12" t="s">
        <v>26</v>
      </c>
      <c r="G29" s="17" t="s">
        <v>52</v>
      </c>
      <c r="H29" s="12" t="s">
        <v>26</v>
      </c>
      <c r="I29" s="12" t="s">
        <v>26</v>
      </c>
      <c r="J29" s="18">
        <v>0.8</v>
      </c>
      <c r="K29" s="11">
        <f t="shared" si="16"/>
        <v>80</v>
      </c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9"/>
      <c r="B30" s="14" t="s">
        <v>56</v>
      </c>
      <c r="C30" s="12">
        <v>1</v>
      </c>
      <c r="D30" s="12"/>
      <c r="E30" s="12" t="s">
        <v>26</v>
      </c>
      <c r="F30" s="12" t="s">
        <v>26</v>
      </c>
      <c r="G30" s="12"/>
      <c r="H30" s="12" t="s">
        <v>26</v>
      </c>
      <c r="I30" s="12" t="s">
        <v>26</v>
      </c>
      <c r="J30" s="18">
        <v>0.85</v>
      </c>
      <c r="K30" s="11">
        <f t="shared" si="16"/>
        <v>85</v>
      </c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9"/>
      <c r="B31" s="14" t="s">
        <v>56</v>
      </c>
      <c r="C31" s="12">
        <v>1</v>
      </c>
      <c r="D31" s="12"/>
      <c r="E31" s="12" t="s">
        <v>26</v>
      </c>
      <c r="F31" s="12" t="s">
        <v>26</v>
      </c>
      <c r="G31" s="12"/>
      <c r="H31" s="12" t="s">
        <v>26</v>
      </c>
      <c r="I31" s="12" t="s">
        <v>26</v>
      </c>
      <c r="J31" s="11"/>
      <c r="K31" s="11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9"/>
      <c r="B32" s="14" t="s">
        <v>56</v>
      </c>
      <c r="C32" s="12">
        <v>1</v>
      </c>
      <c r="D32" s="12"/>
      <c r="E32" s="12" t="s">
        <v>26</v>
      </c>
      <c r="F32" s="12" t="s">
        <v>26</v>
      </c>
      <c r="G32" s="12"/>
      <c r="H32" s="12" t="s">
        <v>26</v>
      </c>
      <c r="I32" s="12" t="s">
        <v>26</v>
      </c>
      <c r="J32" s="6" t="s">
        <v>37</v>
      </c>
      <c r="K32" s="11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9"/>
      <c r="B33" s="14" t="s">
        <v>56</v>
      </c>
      <c r="C33" s="12">
        <v>1</v>
      </c>
      <c r="D33" s="12"/>
      <c r="E33" s="12" t="s">
        <v>26</v>
      </c>
      <c r="F33" s="12" t="s">
        <v>26</v>
      </c>
      <c r="G33" s="12"/>
      <c r="H33" s="12" t="s">
        <v>26</v>
      </c>
      <c r="I33" s="12" t="s">
        <v>26</v>
      </c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9"/>
      <c r="B34" s="14" t="s">
        <v>56</v>
      </c>
      <c r="C34" s="12">
        <v>1</v>
      </c>
      <c r="D34" s="12"/>
      <c r="E34" s="12" t="s">
        <v>26</v>
      </c>
      <c r="F34" s="12" t="s">
        <v>26</v>
      </c>
      <c r="G34" s="12"/>
      <c r="H34" s="12" t="s">
        <v>26</v>
      </c>
      <c r="I34" s="12" t="s">
        <v>26</v>
      </c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9" t="s">
        <v>27</v>
      </c>
      <c r="B35" s="10" t="s">
        <v>54</v>
      </c>
      <c r="C35" s="12" t="s">
        <v>29</v>
      </c>
      <c r="D35" s="12"/>
      <c r="E35" s="19"/>
      <c r="F35" s="19"/>
      <c r="G35" s="19"/>
      <c r="H35" s="19"/>
      <c r="I35" s="19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9"/>
      <c r="B36" s="10"/>
      <c r="C36" s="12" t="s">
        <v>29</v>
      </c>
      <c r="D36" s="12"/>
      <c r="E36" s="19"/>
      <c r="F36" s="19"/>
      <c r="G36" s="19"/>
      <c r="H36" s="19"/>
      <c r="I36" s="19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9"/>
      <c r="B37" s="10"/>
      <c r="C37" s="12" t="s">
        <v>29</v>
      </c>
      <c r="D37" s="12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9" t="s">
        <v>30</v>
      </c>
      <c r="B38" s="10" t="s">
        <v>57</v>
      </c>
      <c r="C38" s="12" t="s">
        <v>29</v>
      </c>
      <c r="D38" s="12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9"/>
      <c r="B39" s="10"/>
      <c r="C39" s="12" t="s">
        <v>29</v>
      </c>
      <c r="D39" s="12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9"/>
      <c r="B40" s="10"/>
      <c r="C40" s="12" t="s">
        <v>29</v>
      </c>
      <c r="D40" s="12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5"/>
      <c r="B41" s="29"/>
      <c r="C41" s="30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5"/>
      <c r="B42" s="31"/>
      <c r="C42" s="30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5"/>
      <c r="B43" s="31"/>
      <c r="C43" s="30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5"/>
      <c r="B44" s="31"/>
      <c r="C44" s="30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5"/>
      <c r="B45" s="31"/>
      <c r="C45" s="30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5"/>
      <c r="B46" s="31"/>
      <c r="C46" s="30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5"/>
      <c r="B47" s="29"/>
      <c r="C47" s="30"/>
      <c r="D47" s="30"/>
      <c r="E47" s="11"/>
      <c r="F47" s="11"/>
      <c r="G47" s="11"/>
      <c r="H47" s="11"/>
      <c r="I47" s="11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5"/>
      <c r="B48" s="29"/>
      <c r="C48" s="30"/>
      <c r="D48" s="30"/>
      <c r="E48" s="11"/>
      <c r="F48" s="11"/>
      <c r="G48" s="11"/>
      <c r="H48" s="11"/>
      <c r="I48" s="11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5"/>
      <c r="B49" s="29"/>
      <c r="C49" s="30"/>
      <c r="D49" s="30"/>
      <c r="E49" s="11"/>
      <c r="F49" s="11"/>
      <c r="G49" s="11"/>
      <c r="H49" s="11"/>
      <c r="I49" s="11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5"/>
      <c r="B50" s="29"/>
      <c r="C50" s="30"/>
      <c r="D50" s="30"/>
      <c r="E50" s="11"/>
      <c r="F50" s="11"/>
      <c r="G50" s="11"/>
      <c r="H50" s="11"/>
      <c r="I50" s="11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5"/>
      <c r="B51" s="29"/>
      <c r="C51" s="30"/>
      <c r="D51" s="30"/>
      <c r="E51" s="11"/>
      <c r="F51" s="11"/>
      <c r="G51" s="11"/>
      <c r="H51" s="11"/>
      <c r="I51" s="11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5"/>
      <c r="B52" s="29"/>
      <c r="C52" s="30"/>
      <c r="D52" s="30"/>
      <c r="E52" s="11"/>
      <c r="F52" s="11"/>
      <c r="G52" s="11"/>
      <c r="H52" s="11"/>
      <c r="I52" s="11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9"/>
      <c r="B54" s="9" t="s">
        <v>32</v>
      </c>
      <c r="C54" s="9"/>
      <c r="D54" s="9" t="s">
        <v>5</v>
      </c>
      <c r="E54" s="9" t="s">
        <v>6</v>
      </c>
      <c r="F54" s="9" t="s">
        <v>7</v>
      </c>
      <c r="G54" s="9" t="s">
        <v>8</v>
      </c>
      <c r="H54" s="9" t="s">
        <v>9</v>
      </c>
      <c r="I54" s="9" t="s">
        <v>10</v>
      </c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9"/>
      <c r="B55" s="10"/>
      <c r="C55" s="9" t="s">
        <v>11</v>
      </c>
      <c r="D55" s="9" t="s">
        <v>12</v>
      </c>
      <c r="E55" s="9" t="s">
        <v>12</v>
      </c>
      <c r="F55" s="9" t="s">
        <v>12</v>
      </c>
      <c r="G55" s="9" t="s">
        <v>12</v>
      </c>
      <c r="H55" s="9" t="s">
        <v>12</v>
      </c>
      <c r="I55" s="9" t="s">
        <v>12</v>
      </c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9"/>
      <c r="B56" s="10" t="s">
        <v>13</v>
      </c>
      <c r="C56" s="12"/>
      <c r="D56" s="12"/>
      <c r="E56" s="12"/>
      <c r="F56" s="12"/>
      <c r="G56" s="12"/>
      <c r="H56" s="12"/>
      <c r="I56" s="12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9" t="s">
        <v>14</v>
      </c>
      <c r="B57" s="10" t="s">
        <v>15</v>
      </c>
      <c r="C57" s="12">
        <v>8</v>
      </c>
      <c r="D57" s="12">
        <f t="shared" ref="D57:I57" si="17">$C$3*0.25</f>
        <v>25</v>
      </c>
      <c r="E57" s="12">
        <f t="shared" si="17"/>
        <v>25</v>
      </c>
      <c r="F57" s="12">
        <f t="shared" si="17"/>
        <v>25</v>
      </c>
      <c r="G57" s="12">
        <f t="shared" si="17"/>
        <v>25</v>
      </c>
      <c r="H57" s="12">
        <f t="shared" si="17"/>
        <v>25</v>
      </c>
      <c r="I57" s="12">
        <f t="shared" si="17"/>
        <v>25</v>
      </c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9"/>
      <c r="B58" s="10"/>
      <c r="C58" s="12">
        <v>5</v>
      </c>
      <c r="D58" s="12">
        <f t="shared" ref="D58:I58" si="18">$C$3*0.4</f>
        <v>40</v>
      </c>
      <c r="E58" s="12">
        <f t="shared" si="18"/>
        <v>40</v>
      </c>
      <c r="F58" s="12">
        <f t="shared" si="18"/>
        <v>40</v>
      </c>
      <c r="G58" s="12">
        <f t="shared" si="18"/>
        <v>40</v>
      </c>
      <c r="H58" s="12">
        <f t="shared" si="18"/>
        <v>40</v>
      </c>
      <c r="I58" s="12">
        <f t="shared" si="18"/>
        <v>40</v>
      </c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9"/>
      <c r="B59" s="10"/>
      <c r="C59" s="12">
        <v>4</v>
      </c>
      <c r="D59" s="12">
        <f t="shared" ref="D59:I59" si="19">$C$3*0.5</f>
        <v>50</v>
      </c>
      <c r="E59" s="12">
        <f t="shared" si="19"/>
        <v>50</v>
      </c>
      <c r="F59" s="12">
        <f t="shared" si="19"/>
        <v>50</v>
      </c>
      <c r="G59" s="12">
        <f t="shared" si="19"/>
        <v>50</v>
      </c>
      <c r="H59" s="12">
        <f t="shared" si="19"/>
        <v>50</v>
      </c>
      <c r="I59" s="12">
        <f t="shared" si="19"/>
        <v>50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9"/>
      <c r="B60" s="10"/>
      <c r="C60" s="17">
        <v>3</v>
      </c>
      <c r="D60" s="12">
        <f t="shared" ref="D60:I60" si="20">$C$3*0.7</f>
        <v>70</v>
      </c>
      <c r="E60" s="12">
        <f t="shared" si="20"/>
        <v>70</v>
      </c>
      <c r="F60" s="12">
        <f t="shared" si="20"/>
        <v>70</v>
      </c>
      <c r="G60" s="12">
        <f t="shared" si="20"/>
        <v>70</v>
      </c>
      <c r="H60" s="12">
        <f t="shared" si="20"/>
        <v>70</v>
      </c>
      <c r="I60" s="12">
        <f t="shared" si="20"/>
        <v>70</v>
      </c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9"/>
      <c r="B61" s="10"/>
      <c r="C61" s="17">
        <v>3</v>
      </c>
      <c r="D61" s="12">
        <f t="shared" ref="D61:I61" si="21">$C$3*0.7</f>
        <v>70</v>
      </c>
      <c r="E61" s="12">
        <f t="shared" si="21"/>
        <v>70</v>
      </c>
      <c r="F61" s="12">
        <f t="shared" si="21"/>
        <v>70</v>
      </c>
      <c r="G61" s="12">
        <f t="shared" si="21"/>
        <v>70</v>
      </c>
      <c r="H61" s="12">
        <f t="shared" si="21"/>
        <v>70</v>
      </c>
      <c r="I61" s="12">
        <f t="shared" si="21"/>
        <v>70</v>
      </c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9"/>
      <c r="B62" s="14"/>
      <c r="C62" s="17">
        <v>3</v>
      </c>
      <c r="D62" s="12">
        <f t="shared" ref="D62:I62" si="22">$C$3*0.7</f>
        <v>70</v>
      </c>
      <c r="E62" s="12">
        <f t="shared" si="22"/>
        <v>70</v>
      </c>
      <c r="F62" s="12">
        <f t="shared" si="22"/>
        <v>70</v>
      </c>
      <c r="G62" s="12">
        <f t="shared" si="22"/>
        <v>70</v>
      </c>
      <c r="H62" s="12">
        <f t="shared" si="22"/>
        <v>70</v>
      </c>
      <c r="I62" s="12">
        <f t="shared" si="22"/>
        <v>70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9"/>
      <c r="B63" s="14"/>
      <c r="C63" s="17">
        <v>3</v>
      </c>
      <c r="D63" s="12">
        <f t="shared" ref="D63:I63" si="23">$C$3*0.7</f>
        <v>70</v>
      </c>
      <c r="E63" s="12">
        <f t="shared" si="23"/>
        <v>70</v>
      </c>
      <c r="F63" s="12">
        <f t="shared" si="23"/>
        <v>70</v>
      </c>
      <c r="G63" s="12">
        <f t="shared" si="23"/>
        <v>70</v>
      </c>
      <c r="H63" s="12">
        <f t="shared" si="23"/>
        <v>70</v>
      </c>
      <c r="I63" s="12">
        <f t="shared" si="23"/>
        <v>70</v>
      </c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9"/>
      <c r="B64" s="10" t="s">
        <v>13</v>
      </c>
      <c r="C64" s="12"/>
      <c r="D64" s="12"/>
      <c r="E64" s="12"/>
      <c r="F64" s="12"/>
      <c r="G64" s="12"/>
      <c r="H64" s="12"/>
      <c r="I64" s="12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9" t="s">
        <v>20</v>
      </c>
      <c r="B65" s="10" t="s">
        <v>21</v>
      </c>
      <c r="C65" s="12">
        <v>8</v>
      </c>
      <c r="D65" s="12">
        <f t="shared" ref="D65:I65" si="24">$D$3*0.25</f>
        <v>25</v>
      </c>
      <c r="E65" s="12">
        <f t="shared" si="24"/>
        <v>25</v>
      </c>
      <c r="F65" s="12">
        <f t="shared" si="24"/>
        <v>25</v>
      </c>
      <c r="G65" s="12">
        <f t="shared" si="24"/>
        <v>25</v>
      </c>
      <c r="H65" s="12">
        <f t="shared" si="24"/>
        <v>25</v>
      </c>
      <c r="I65" s="12">
        <f t="shared" si="24"/>
        <v>25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9"/>
      <c r="B66" s="10"/>
      <c r="C66" s="12">
        <v>5</v>
      </c>
      <c r="D66" s="12">
        <f t="shared" ref="D66:I66" si="25">$D$3*0.4</f>
        <v>40</v>
      </c>
      <c r="E66" s="12">
        <f t="shared" si="25"/>
        <v>40</v>
      </c>
      <c r="F66" s="12">
        <f t="shared" si="25"/>
        <v>40</v>
      </c>
      <c r="G66" s="12">
        <f t="shared" si="25"/>
        <v>40</v>
      </c>
      <c r="H66" s="12">
        <f t="shared" si="25"/>
        <v>40</v>
      </c>
      <c r="I66" s="12">
        <f t="shared" si="25"/>
        <v>40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9"/>
      <c r="B67" s="10"/>
      <c r="C67" s="12">
        <v>4</v>
      </c>
      <c r="D67" s="12">
        <f t="shared" ref="D67:I67" si="26">$D$3*0.5</f>
        <v>50</v>
      </c>
      <c r="E67" s="12">
        <f t="shared" si="26"/>
        <v>50</v>
      </c>
      <c r="F67" s="12">
        <f t="shared" si="26"/>
        <v>50</v>
      </c>
      <c r="G67" s="12">
        <f t="shared" si="26"/>
        <v>50</v>
      </c>
      <c r="H67" s="12">
        <f t="shared" si="26"/>
        <v>50</v>
      </c>
      <c r="I67" s="12">
        <f t="shared" si="26"/>
        <v>50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9"/>
      <c r="B68" s="14"/>
      <c r="C68" s="17">
        <v>3</v>
      </c>
      <c r="D68" s="12">
        <f t="shared" ref="D68:I68" si="27">$D$3*0.7</f>
        <v>70</v>
      </c>
      <c r="E68" s="12">
        <f t="shared" si="27"/>
        <v>70</v>
      </c>
      <c r="F68" s="12">
        <f t="shared" si="27"/>
        <v>70</v>
      </c>
      <c r="G68" s="12">
        <f t="shared" si="27"/>
        <v>70</v>
      </c>
      <c r="H68" s="12">
        <f t="shared" si="27"/>
        <v>70</v>
      </c>
      <c r="I68" s="12">
        <f t="shared" si="27"/>
        <v>70</v>
      </c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9"/>
      <c r="B69" s="14"/>
      <c r="C69" s="17">
        <v>3</v>
      </c>
      <c r="D69" s="12">
        <f t="shared" ref="D69:I69" si="28">$D$3*0.7</f>
        <v>70</v>
      </c>
      <c r="E69" s="12">
        <f t="shared" si="28"/>
        <v>70</v>
      </c>
      <c r="F69" s="12">
        <f t="shared" si="28"/>
        <v>70</v>
      </c>
      <c r="G69" s="12">
        <f t="shared" si="28"/>
        <v>70</v>
      </c>
      <c r="H69" s="12">
        <f t="shared" si="28"/>
        <v>70</v>
      </c>
      <c r="I69" s="12">
        <f t="shared" si="28"/>
        <v>70</v>
      </c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9"/>
      <c r="B70" s="14"/>
      <c r="C70" s="17">
        <v>3</v>
      </c>
      <c r="D70" s="12">
        <f t="shared" ref="D70:I70" si="29">$D$3*0.7</f>
        <v>70</v>
      </c>
      <c r="E70" s="12">
        <f t="shared" si="29"/>
        <v>70</v>
      </c>
      <c r="F70" s="12">
        <f t="shared" si="29"/>
        <v>70</v>
      </c>
      <c r="G70" s="12">
        <f t="shared" si="29"/>
        <v>70</v>
      </c>
      <c r="H70" s="12">
        <f t="shared" si="29"/>
        <v>70</v>
      </c>
      <c r="I70" s="12">
        <f t="shared" si="29"/>
        <v>70</v>
      </c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9"/>
      <c r="B71" s="10"/>
      <c r="C71" s="17">
        <v>3</v>
      </c>
      <c r="D71" s="12">
        <f t="shared" ref="D71:I71" si="30">$D$3*0.7</f>
        <v>70</v>
      </c>
      <c r="E71" s="12">
        <f t="shared" si="30"/>
        <v>70</v>
      </c>
      <c r="F71" s="12">
        <f t="shared" si="30"/>
        <v>70</v>
      </c>
      <c r="G71" s="12">
        <f t="shared" si="30"/>
        <v>70</v>
      </c>
      <c r="H71" s="12">
        <f t="shared" si="30"/>
        <v>70</v>
      </c>
      <c r="I71" s="12">
        <f t="shared" si="30"/>
        <v>70</v>
      </c>
      <c r="J71" s="6" t="s">
        <v>1</v>
      </c>
      <c r="K71" s="11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9" t="s">
        <v>24</v>
      </c>
      <c r="B72" s="10" t="s">
        <v>4</v>
      </c>
      <c r="C72" s="12">
        <v>1</v>
      </c>
      <c r="D72" s="17" t="s">
        <v>25</v>
      </c>
      <c r="E72" s="12" t="s">
        <v>26</v>
      </c>
      <c r="F72" s="12" t="s">
        <v>26</v>
      </c>
      <c r="G72" s="17" t="s">
        <v>25</v>
      </c>
      <c r="H72" s="12" t="s">
        <v>26</v>
      </c>
      <c r="I72" s="12" t="s">
        <v>26</v>
      </c>
      <c r="J72" s="16" t="s">
        <v>22</v>
      </c>
      <c r="K72" s="16" t="s">
        <v>23</v>
      </c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9"/>
      <c r="B73" s="10"/>
      <c r="C73" s="12">
        <v>1</v>
      </c>
      <c r="D73" s="17" t="s">
        <v>25</v>
      </c>
      <c r="E73" s="12" t="s">
        <v>26</v>
      </c>
      <c r="F73" s="12" t="s">
        <v>26</v>
      </c>
      <c r="G73" s="17" t="s">
        <v>25</v>
      </c>
      <c r="H73" s="12" t="s">
        <v>26</v>
      </c>
      <c r="I73" s="12" t="s">
        <v>26</v>
      </c>
      <c r="J73" s="18">
        <v>0.7</v>
      </c>
      <c r="K73" s="11">
        <f t="shared" ref="K73:K76" si="31">J73*$E$3</f>
        <v>70</v>
      </c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9"/>
      <c r="B74" s="10"/>
      <c r="C74" s="12">
        <v>1</v>
      </c>
      <c r="D74" s="17" t="s">
        <v>25</v>
      </c>
      <c r="E74" s="12" t="s">
        <v>26</v>
      </c>
      <c r="F74" s="12" t="s">
        <v>26</v>
      </c>
      <c r="G74" s="17" t="s">
        <v>25</v>
      </c>
      <c r="H74" s="12" t="s">
        <v>26</v>
      </c>
      <c r="I74" s="12" t="s">
        <v>26</v>
      </c>
      <c r="J74" s="18">
        <v>0.75</v>
      </c>
      <c r="K74" s="11">
        <f t="shared" si="31"/>
        <v>75</v>
      </c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9"/>
      <c r="B75" s="10"/>
      <c r="C75" s="12">
        <v>1</v>
      </c>
      <c r="D75" s="17" t="s">
        <v>25</v>
      </c>
      <c r="E75" s="12" t="s">
        <v>26</v>
      </c>
      <c r="F75" s="12" t="s">
        <v>26</v>
      </c>
      <c r="G75" s="17" t="s">
        <v>25</v>
      </c>
      <c r="H75" s="12" t="s">
        <v>26</v>
      </c>
      <c r="I75" s="12" t="s">
        <v>26</v>
      </c>
      <c r="J75" s="18">
        <v>0.8</v>
      </c>
      <c r="K75" s="11">
        <f t="shared" si="31"/>
        <v>80</v>
      </c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9"/>
      <c r="B76" s="10"/>
      <c r="C76" s="12">
        <v>1</v>
      </c>
      <c r="D76" s="17" t="s">
        <v>25</v>
      </c>
      <c r="E76" s="12" t="s">
        <v>26</v>
      </c>
      <c r="F76" s="12" t="s">
        <v>26</v>
      </c>
      <c r="G76" s="17" t="s">
        <v>25</v>
      </c>
      <c r="H76" s="12" t="s">
        <v>26</v>
      </c>
      <c r="I76" s="12" t="s">
        <v>26</v>
      </c>
      <c r="J76" s="18">
        <v>0.85</v>
      </c>
      <c r="K76" s="11">
        <f t="shared" si="31"/>
        <v>85</v>
      </c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9"/>
      <c r="B77" s="14" t="s">
        <v>17</v>
      </c>
      <c r="C77" s="12">
        <v>1</v>
      </c>
      <c r="D77" s="12"/>
      <c r="E77" s="12" t="s">
        <v>26</v>
      </c>
      <c r="F77" s="12" t="s">
        <v>26</v>
      </c>
      <c r="G77" s="12"/>
      <c r="H77" s="12" t="s">
        <v>26</v>
      </c>
      <c r="I77" s="12" t="s">
        <v>26</v>
      </c>
      <c r="J77" s="11"/>
      <c r="K77" s="11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9"/>
      <c r="B78" s="14" t="s">
        <v>17</v>
      </c>
      <c r="C78" s="12">
        <v>1</v>
      </c>
      <c r="D78" s="12"/>
      <c r="E78" s="12" t="s">
        <v>26</v>
      </c>
      <c r="F78" s="12" t="s">
        <v>26</v>
      </c>
      <c r="G78" s="12"/>
      <c r="H78" s="12" t="s">
        <v>26</v>
      </c>
      <c r="I78" s="12" t="s">
        <v>26</v>
      </c>
      <c r="J78" s="6" t="s">
        <v>1</v>
      </c>
      <c r="K78" s="11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9"/>
      <c r="B79" s="14" t="s">
        <v>17</v>
      </c>
      <c r="C79" s="12">
        <v>1</v>
      </c>
      <c r="D79" s="12"/>
      <c r="E79" s="12" t="s">
        <v>26</v>
      </c>
      <c r="F79" s="12" t="s">
        <v>26</v>
      </c>
      <c r="G79" s="12"/>
      <c r="H79" s="12" t="s">
        <v>26</v>
      </c>
      <c r="I79" s="12" t="s">
        <v>26</v>
      </c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9"/>
      <c r="B80" s="14" t="s">
        <v>17</v>
      </c>
      <c r="C80" s="12">
        <v>1</v>
      </c>
      <c r="D80" s="12"/>
      <c r="E80" s="12" t="s">
        <v>26</v>
      </c>
      <c r="F80" s="12" t="s">
        <v>26</v>
      </c>
      <c r="G80" s="12"/>
      <c r="H80" s="12" t="s">
        <v>26</v>
      </c>
      <c r="I80" s="12" t="s">
        <v>26</v>
      </c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9"/>
      <c r="B81" s="14" t="s">
        <v>17</v>
      </c>
      <c r="C81" s="12">
        <v>1</v>
      </c>
      <c r="D81" s="12"/>
      <c r="E81" s="12" t="s">
        <v>26</v>
      </c>
      <c r="F81" s="12" t="s">
        <v>26</v>
      </c>
      <c r="G81" s="12"/>
      <c r="H81" s="12" t="s">
        <v>26</v>
      </c>
      <c r="I81" s="12" t="s">
        <v>26</v>
      </c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9" t="s">
        <v>27</v>
      </c>
      <c r="B82" s="10" t="s">
        <v>28</v>
      </c>
      <c r="C82" s="12" t="s">
        <v>29</v>
      </c>
      <c r="D82" s="12"/>
      <c r="E82" s="19"/>
      <c r="F82" s="19"/>
      <c r="G82" s="19"/>
      <c r="H82" s="19"/>
      <c r="I82" s="19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9"/>
      <c r="B83" s="10"/>
      <c r="C83" s="12" t="s">
        <v>29</v>
      </c>
      <c r="D83" s="12"/>
      <c r="E83" s="19"/>
      <c r="F83" s="19"/>
      <c r="G83" s="19"/>
      <c r="H83" s="19"/>
      <c r="I83" s="19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9"/>
      <c r="B84" s="10"/>
      <c r="C84" s="12" t="s">
        <v>29</v>
      </c>
      <c r="D84" s="12"/>
      <c r="E84" s="19"/>
      <c r="F84" s="19"/>
      <c r="G84" s="19"/>
      <c r="H84" s="19"/>
      <c r="I84" s="19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9" t="s">
        <v>30</v>
      </c>
      <c r="B85" s="10" t="s">
        <v>28</v>
      </c>
      <c r="C85" s="12" t="s">
        <v>29</v>
      </c>
      <c r="D85" s="12"/>
      <c r="E85" s="19"/>
      <c r="F85" s="19"/>
      <c r="G85" s="19"/>
      <c r="H85" s="19"/>
      <c r="I85" s="19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9"/>
      <c r="B86" s="10"/>
      <c r="C86" s="12" t="s">
        <v>29</v>
      </c>
      <c r="D86" s="12"/>
      <c r="E86" s="19"/>
      <c r="F86" s="19"/>
      <c r="G86" s="19"/>
      <c r="H86" s="19"/>
      <c r="I86" s="19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9"/>
      <c r="B87" s="10"/>
      <c r="C87" s="12" t="s">
        <v>29</v>
      </c>
      <c r="D87" s="12"/>
      <c r="E87" s="19"/>
      <c r="F87" s="19"/>
      <c r="G87" s="19"/>
      <c r="H87" s="19"/>
      <c r="I87" s="19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9"/>
      <c r="B103" s="9" t="s">
        <v>33</v>
      </c>
      <c r="C103" s="9"/>
      <c r="D103" s="9" t="s">
        <v>5</v>
      </c>
      <c r="E103" s="9" t="s">
        <v>6</v>
      </c>
      <c r="F103" s="9" t="s">
        <v>7</v>
      </c>
      <c r="G103" s="9" t="s">
        <v>8</v>
      </c>
      <c r="H103" s="9" t="s">
        <v>9</v>
      </c>
      <c r="I103" s="9" t="s">
        <v>10</v>
      </c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9"/>
      <c r="B104" s="10"/>
      <c r="C104" s="9" t="s">
        <v>11</v>
      </c>
      <c r="D104" s="9" t="s">
        <v>12</v>
      </c>
      <c r="E104" s="9" t="s">
        <v>12</v>
      </c>
      <c r="F104" s="9" t="s">
        <v>12</v>
      </c>
      <c r="G104" s="9" t="s">
        <v>12</v>
      </c>
      <c r="H104" s="9" t="s">
        <v>12</v>
      </c>
      <c r="I104" s="9" t="s">
        <v>12</v>
      </c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9"/>
      <c r="B105" s="10" t="s">
        <v>13</v>
      </c>
      <c r="C105" s="12"/>
      <c r="D105" s="12"/>
      <c r="E105" s="12"/>
      <c r="F105" s="12"/>
      <c r="G105" s="12"/>
      <c r="H105" s="12"/>
      <c r="I105" s="12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9" t="s">
        <v>14</v>
      </c>
      <c r="B106" s="10" t="s">
        <v>15</v>
      </c>
      <c r="C106" s="12">
        <v>8</v>
      </c>
      <c r="D106" s="12">
        <f t="shared" ref="D106:I106" si="32">$C$3*0.25</f>
        <v>25</v>
      </c>
      <c r="E106" s="12">
        <f t="shared" si="32"/>
        <v>25</v>
      </c>
      <c r="F106" s="12">
        <f t="shared" si="32"/>
        <v>25</v>
      </c>
      <c r="G106" s="12">
        <f t="shared" si="32"/>
        <v>25</v>
      </c>
      <c r="H106" s="12">
        <f t="shared" si="32"/>
        <v>25</v>
      </c>
      <c r="I106" s="12">
        <f t="shared" si="32"/>
        <v>25</v>
      </c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9"/>
      <c r="B107" s="10"/>
      <c r="C107" s="12">
        <v>5</v>
      </c>
      <c r="D107" s="12">
        <f t="shared" ref="D107:I107" si="33">$C$3*0.4</f>
        <v>40</v>
      </c>
      <c r="E107" s="12">
        <f t="shared" si="33"/>
        <v>40</v>
      </c>
      <c r="F107" s="12">
        <f t="shared" si="33"/>
        <v>40</v>
      </c>
      <c r="G107" s="12">
        <f t="shared" si="33"/>
        <v>40</v>
      </c>
      <c r="H107" s="12">
        <f t="shared" si="33"/>
        <v>40</v>
      </c>
      <c r="I107" s="12">
        <f t="shared" si="33"/>
        <v>40</v>
      </c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9"/>
      <c r="B108" s="10"/>
      <c r="C108" s="12">
        <v>4</v>
      </c>
      <c r="D108" s="12">
        <f t="shared" ref="D108:I108" si="34">$C$3*0.5</f>
        <v>50</v>
      </c>
      <c r="E108" s="12">
        <f t="shared" si="34"/>
        <v>50</v>
      </c>
      <c r="F108" s="12">
        <f t="shared" si="34"/>
        <v>50</v>
      </c>
      <c r="G108" s="12">
        <f t="shared" si="34"/>
        <v>50</v>
      </c>
      <c r="H108" s="12">
        <f t="shared" si="34"/>
        <v>50</v>
      </c>
      <c r="I108" s="12">
        <f t="shared" si="34"/>
        <v>50</v>
      </c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9"/>
      <c r="B109" s="10"/>
      <c r="C109" s="17">
        <v>2</v>
      </c>
      <c r="D109" s="12">
        <f t="shared" ref="D109:I109" si="35">$C$3*0.8</f>
        <v>80</v>
      </c>
      <c r="E109" s="12">
        <f t="shared" si="35"/>
        <v>80</v>
      </c>
      <c r="F109" s="12">
        <f t="shared" si="35"/>
        <v>80</v>
      </c>
      <c r="G109" s="12">
        <f t="shared" si="35"/>
        <v>80</v>
      </c>
      <c r="H109" s="12">
        <f t="shared" si="35"/>
        <v>80</v>
      </c>
      <c r="I109" s="12">
        <f t="shared" si="35"/>
        <v>80</v>
      </c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9"/>
      <c r="B110" s="10"/>
      <c r="C110" s="17">
        <v>2</v>
      </c>
      <c r="D110" s="12">
        <f t="shared" ref="D110:I110" si="36">$C$3*0.8</f>
        <v>80</v>
      </c>
      <c r="E110" s="12">
        <f t="shared" si="36"/>
        <v>80</v>
      </c>
      <c r="F110" s="12">
        <f t="shared" si="36"/>
        <v>80</v>
      </c>
      <c r="G110" s="12">
        <f t="shared" si="36"/>
        <v>80</v>
      </c>
      <c r="H110" s="12">
        <f t="shared" si="36"/>
        <v>80</v>
      </c>
      <c r="I110" s="12">
        <f t="shared" si="36"/>
        <v>80</v>
      </c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9"/>
      <c r="B111" s="10" t="s">
        <v>13</v>
      </c>
      <c r="C111" s="12"/>
      <c r="D111" s="12"/>
      <c r="E111" s="12"/>
      <c r="F111" s="12"/>
      <c r="G111" s="12"/>
      <c r="H111" s="12"/>
      <c r="I111" s="12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9" t="s">
        <v>20</v>
      </c>
      <c r="B112" s="10" t="s">
        <v>21</v>
      </c>
      <c r="C112" s="12">
        <v>8</v>
      </c>
      <c r="D112" s="12">
        <f t="shared" ref="D112:I112" si="37">$D$3*0.25</f>
        <v>25</v>
      </c>
      <c r="E112" s="12">
        <f t="shared" si="37"/>
        <v>25</v>
      </c>
      <c r="F112" s="12">
        <f t="shared" si="37"/>
        <v>25</v>
      </c>
      <c r="G112" s="12">
        <f t="shared" si="37"/>
        <v>25</v>
      </c>
      <c r="H112" s="12">
        <f t="shared" si="37"/>
        <v>25</v>
      </c>
      <c r="I112" s="12">
        <f t="shared" si="37"/>
        <v>25</v>
      </c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9"/>
      <c r="B113" s="10"/>
      <c r="C113" s="12">
        <v>5</v>
      </c>
      <c r="D113" s="12">
        <f t="shared" ref="D113:I113" si="38">$D$3*0.4</f>
        <v>40</v>
      </c>
      <c r="E113" s="12">
        <f t="shared" si="38"/>
        <v>40</v>
      </c>
      <c r="F113" s="12">
        <f t="shared" si="38"/>
        <v>40</v>
      </c>
      <c r="G113" s="12">
        <f t="shared" si="38"/>
        <v>40</v>
      </c>
      <c r="H113" s="12">
        <f t="shared" si="38"/>
        <v>40</v>
      </c>
      <c r="I113" s="12">
        <f t="shared" si="38"/>
        <v>40</v>
      </c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9"/>
      <c r="B114" s="10"/>
      <c r="C114" s="12">
        <v>4</v>
      </c>
      <c r="D114" s="12">
        <f t="shared" ref="D114:I114" si="39">$D$3*0.5</f>
        <v>50</v>
      </c>
      <c r="E114" s="12">
        <f t="shared" si="39"/>
        <v>50</v>
      </c>
      <c r="F114" s="12">
        <f t="shared" si="39"/>
        <v>50</v>
      </c>
      <c r="G114" s="12">
        <f t="shared" si="39"/>
        <v>50</v>
      </c>
      <c r="H114" s="12">
        <f t="shared" si="39"/>
        <v>50</v>
      </c>
      <c r="I114" s="12">
        <f t="shared" si="39"/>
        <v>50</v>
      </c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9"/>
      <c r="B115" s="14"/>
      <c r="C115" s="17">
        <v>2</v>
      </c>
      <c r="D115" s="12">
        <f t="shared" ref="D115:I115" si="40">$D$3*0.8</f>
        <v>80</v>
      </c>
      <c r="E115" s="12">
        <f t="shared" si="40"/>
        <v>80</v>
      </c>
      <c r="F115" s="12">
        <f t="shared" si="40"/>
        <v>80</v>
      </c>
      <c r="G115" s="12">
        <f t="shared" si="40"/>
        <v>80</v>
      </c>
      <c r="H115" s="12">
        <f t="shared" si="40"/>
        <v>80</v>
      </c>
      <c r="I115" s="12">
        <f t="shared" si="40"/>
        <v>80</v>
      </c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9"/>
      <c r="B116" s="14"/>
      <c r="C116" s="17">
        <v>2</v>
      </c>
      <c r="D116" s="12">
        <f t="shared" ref="D116:I116" si="41">$D$3*0.8</f>
        <v>80</v>
      </c>
      <c r="E116" s="12">
        <f t="shared" si="41"/>
        <v>80</v>
      </c>
      <c r="F116" s="12">
        <f t="shared" si="41"/>
        <v>80</v>
      </c>
      <c r="G116" s="12">
        <f t="shared" si="41"/>
        <v>80</v>
      </c>
      <c r="H116" s="12">
        <f t="shared" si="41"/>
        <v>80</v>
      </c>
      <c r="I116" s="12">
        <f t="shared" si="41"/>
        <v>80</v>
      </c>
      <c r="J116" s="6" t="s">
        <v>1</v>
      </c>
      <c r="K116" s="11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9" t="s">
        <v>24</v>
      </c>
      <c r="B117" s="10" t="s">
        <v>4</v>
      </c>
      <c r="C117" s="12">
        <v>1</v>
      </c>
      <c r="D117" s="17" t="s">
        <v>25</v>
      </c>
      <c r="E117" s="12" t="s">
        <v>26</v>
      </c>
      <c r="F117" s="12" t="s">
        <v>26</v>
      </c>
      <c r="G117" s="17" t="s">
        <v>25</v>
      </c>
      <c r="H117" s="12" t="s">
        <v>26</v>
      </c>
      <c r="I117" s="12" t="s">
        <v>26</v>
      </c>
      <c r="J117" s="16" t="s">
        <v>22</v>
      </c>
      <c r="K117" s="16" t="s">
        <v>23</v>
      </c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9"/>
      <c r="B118" s="10"/>
      <c r="C118" s="12">
        <v>1</v>
      </c>
      <c r="D118" s="17" t="s">
        <v>25</v>
      </c>
      <c r="E118" s="12" t="s">
        <v>26</v>
      </c>
      <c r="F118" s="12" t="s">
        <v>26</v>
      </c>
      <c r="G118" s="17" t="s">
        <v>25</v>
      </c>
      <c r="H118" s="12" t="s">
        <v>26</v>
      </c>
      <c r="I118" s="12" t="s">
        <v>26</v>
      </c>
      <c r="J118" s="18">
        <v>0.7</v>
      </c>
      <c r="K118" s="11">
        <f t="shared" ref="K118:K121" si="42">J118*$E$3</f>
        <v>70</v>
      </c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9"/>
      <c r="B119" s="10"/>
      <c r="C119" s="12">
        <v>1</v>
      </c>
      <c r="D119" s="17" t="s">
        <v>25</v>
      </c>
      <c r="E119" s="12" t="s">
        <v>26</v>
      </c>
      <c r="F119" s="12" t="s">
        <v>26</v>
      </c>
      <c r="G119" s="17" t="s">
        <v>25</v>
      </c>
      <c r="H119" s="12" t="s">
        <v>26</v>
      </c>
      <c r="I119" s="12" t="s">
        <v>26</v>
      </c>
      <c r="J119" s="18">
        <v>0.75</v>
      </c>
      <c r="K119" s="11">
        <f t="shared" si="42"/>
        <v>75</v>
      </c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9"/>
      <c r="B120" s="10"/>
      <c r="C120" s="12">
        <v>1</v>
      </c>
      <c r="D120" s="17" t="s">
        <v>25</v>
      </c>
      <c r="E120" s="12" t="s">
        <v>26</v>
      </c>
      <c r="F120" s="12" t="s">
        <v>26</v>
      </c>
      <c r="G120" s="17" t="s">
        <v>25</v>
      </c>
      <c r="H120" s="12" t="s">
        <v>26</v>
      </c>
      <c r="I120" s="12" t="s">
        <v>26</v>
      </c>
      <c r="J120" s="18">
        <v>0.8</v>
      </c>
      <c r="K120" s="11">
        <f t="shared" si="42"/>
        <v>80</v>
      </c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9"/>
      <c r="B121" s="10"/>
      <c r="C121" s="12">
        <v>1</v>
      </c>
      <c r="D121" s="17" t="s">
        <v>25</v>
      </c>
      <c r="E121" s="12" t="s">
        <v>26</v>
      </c>
      <c r="F121" s="12" t="s">
        <v>26</v>
      </c>
      <c r="G121" s="17" t="s">
        <v>25</v>
      </c>
      <c r="H121" s="12" t="s">
        <v>26</v>
      </c>
      <c r="I121" s="12" t="s">
        <v>26</v>
      </c>
      <c r="J121" s="18">
        <v>0.85</v>
      </c>
      <c r="K121" s="11">
        <f t="shared" si="42"/>
        <v>85</v>
      </c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9"/>
      <c r="B122" s="14" t="s">
        <v>17</v>
      </c>
      <c r="C122" s="12">
        <v>1</v>
      </c>
      <c r="D122" s="12"/>
      <c r="E122" s="12" t="s">
        <v>26</v>
      </c>
      <c r="F122" s="12" t="s">
        <v>26</v>
      </c>
      <c r="G122" s="12"/>
      <c r="H122" s="12" t="s">
        <v>26</v>
      </c>
      <c r="I122" s="12" t="s">
        <v>26</v>
      </c>
      <c r="J122" s="11"/>
      <c r="K122" s="11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9"/>
      <c r="B123" s="14" t="s">
        <v>17</v>
      </c>
      <c r="C123" s="12">
        <v>1</v>
      </c>
      <c r="D123" s="12"/>
      <c r="E123" s="12" t="s">
        <v>26</v>
      </c>
      <c r="F123" s="12" t="s">
        <v>26</v>
      </c>
      <c r="G123" s="12"/>
      <c r="H123" s="12" t="s">
        <v>26</v>
      </c>
      <c r="I123" s="12" t="s">
        <v>26</v>
      </c>
      <c r="J123" s="6" t="s">
        <v>1</v>
      </c>
      <c r="K123" s="11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9"/>
      <c r="B124" s="14" t="s">
        <v>17</v>
      </c>
      <c r="C124" s="12">
        <v>1</v>
      </c>
      <c r="D124" s="12"/>
      <c r="E124" s="12" t="s">
        <v>26</v>
      </c>
      <c r="F124" s="12" t="s">
        <v>26</v>
      </c>
      <c r="G124" s="12"/>
      <c r="H124" s="12" t="s">
        <v>26</v>
      </c>
      <c r="I124" s="12" t="s">
        <v>26</v>
      </c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9"/>
      <c r="B125" s="14" t="s">
        <v>17</v>
      </c>
      <c r="C125" s="12">
        <v>1</v>
      </c>
      <c r="D125" s="12"/>
      <c r="E125" s="12" t="s">
        <v>26</v>
      </c>
      <c r="F125" s="12" t="s">
        <v>26</v>
      </c>
      <c r="G125" s="12"/>
      <c r="H125" s="12" t="s">
        <v>26</v>
      </c>
      <c r="I125" s="12" t="s">
        <v>26</v>
      </c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9"/>
      <c r="B126" s="14" t="s">
        <v>17</v>
      </c>
      <c r="C126" s="12">
        <v>1</v>
      </c>
      <c r="D126" s="12"/>
      <c r="E126" s="12" t="s">
        <v>26</v>
      </c>
      <c r="F126" s="12" t="s">
        <v>26</v>
      </c>
      <c r="G126" s="12"/>
      <c r="H126" s="12" t="s">
        <v>26</v>
      </c>
      <c r="I126" s="12" t="s">
        <v>26</v>
      </c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9" t="s">
        <v>27</v>
      </c>
      <c r="B127" s="10" t="s">
        <v>28</v>
      </c>
      <c r="C127" s="12" t="s">
        <v>29</v>
      </c>
      <c r="D127" s="12"/>
      <c r="E127" s="19"/>
      <c r="F127" s="19"/>
      <c r="G127" s="19"/>
      <c r="H127" s="19"/>
      <c r="I127" s="19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9"/>
      <c r="B128" s="10"/>
      <c r="C128" s="12" t="s">
        <v>29</v>
      </c>
      <c r="D128" s="12"/>
      <c r="E128" s="19"/>
      <c r="F128" s="19"/>
      <c r="G128" s="19"/>
      <c r="H128" s="19"/>
      <c r="I128" s="19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9"/>
      <c r="B129" s="10"/>
      <c r="C129" s="12" t="s">
        <v>29</v>
      </c>
      <c r="D129" s="12"/>
      <c r="E129" s="19"/>
      <c r="F129" s="19"/>
      <c r="G129" s="19"/>
      <c r="H129" s="19"/>
      <c r="I129" s="19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9" t="s">
        <v>30</v>
      </c>
      <c r="B130" s="10" t="s">
        <v>28</v>
      </c>
      <c r="C130" s="12" t="s">
        <v>29</v>
      </c>
      <c r="D130" s="12"/>
      <c r="E130" s="19"/>
      <c r="F130" s="19"/>
      <c r="G130" s="19"/>
      <c r="H130" s="19"/>
      <c r="I130" s="19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9"/>
      <c r="B131" s="10"/>
      <c r="C131" s="12" t="s">
        <v>29</v>
      </c>
      <c r="D131" s="12"/>
      <c r="E131" s="19"/>
      <c r="F131" s="19"/>
      <c r="G131" s="19"/>
      <c r="H131" s="19"/>
      <c r="I131" s="19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9"/>
      <c r="B132" s="10"/>
      <c r="C132" s="12" t="s">
        <v>29</v>
      </c>
      <c r="D132" s="12"/>
      <c r="E132" s="19"/>
      <c r="F132" s="19"/>
      <c r="G132" s="19"/>
      <c r="H132" s="19"/>
      <c r="I132" s="19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9"/>
      <c r="B152" s="9" t="s">
        <v>34</v>
      </c>
      <c r="C152" s="9"/>
      <c r="D152" s="9" t="s">
        <v>5</v>
      </c>
      <c r="E152" s="9" t="s">
        <v>6</v>
      </c>
      <c r="F152" s="9" t="s">
        <v>7</v>
      </c>
      <c r="G152" s="9" t="s">
        <v>8</v>
      </c>
      <c r="H152" s="9" t="s">
        <v>9</v>
      </c>
      <c r="I152" s="9" t="s">
        <v>10</v>
      </c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9"/>
      <c r="B153" s="10"/>
      <c r="C153" s="9" t="s">
        <v>11</v>
      </c>
      <c r="D153" s="9" t="s">
        <v>12</v>
      </c>
      <c r="E153" s="9" t="s">
        <v>12</v>
      </c>
      <c r="F153" s="9" t="s">
        <v>12</v>
      </c>
      <c r="G153" s="9" t="s">
        <v>12</v>
      </c>
      <c r="H153" s="9" t="s">
        <v>12</v>
      </c>
      <c r="I153" s="9" t="s">
        <v>12</v>
      </c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9"/>
      <c r="B154" s="10" t="s">
        <v>13</v>
      </c>
      <c r="C154" s="12"/>
      <c r="D154" s="12"/>
      <c r="E154" s="12"/>
      <c r="F154" s="12"/>
      <c r="G154" s="12"/>
      <c r="H154" s="12"/>
      <c r="I154" s="12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9" t="s">
        <v>14</v>
      </c>
      <c r="B155" s="10" t="s">
        <v>15</v>
      </c>
      <c r="C155" s="12">
        <v>8</v>
      </c>
      <c r="D155" s="12">
        <f t="shared" ref="D155:I155" si="43">$C$3*0.25</f>
        <v>25</v>
      </c>
      <c r="E155" s="12">
        <f t="shared" si="43"/>
        <v>25</v>
      </c>
      <c r="F155" s="12">
        <f t="shared" si="43"/>
        <v>25</v>
      </c>
      <c r="G155" s="12">
        <f t="shared" si="43"/>
        <v>25</v>
      </c>
      <c r="H155" s="12">
        <f t="shared" si="43"/>
        <v>25</v>
      </c>
      <c r="I155" s="12">
        <f t="shared" si="43"/>
        <v>25</v>
      </c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9"/>
      <c r="B156" s="10"/>
      <c r="C156" s="12">
        <v>5</v>
      </c>
      <c r="D156" s="12">
        <f t="shared" ref="D156:I156" si="44">$C$3*0.4</f>
        <v>40</v>
      </c>
      <c r="E156" s="12">
        <f t="shared" si="44"/>
        <v>40</v>
      </c>
      <c r="F156" s="12">
        <f t="shared" si="44"/>
        <v>40</v>
      </c>
      <c r="G156" s="12">
        <f t="shared" si="44"/>
        <v>40</v>
      </c>
      <c r="H156" s="12">
        <f t="shared" si="44"/>
        <v>40</v>
      </c>
      <c r="I156" s="12">
        <f t="shared" si="44"/>
        <v>40</v>
      </c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9"/>
      <c r="B157" s="10"/>
      <c r="C157" s="12">
        <v>4</v>
      </c>
      <c r="D157" s="12">
        <f t="shared" ref="D157:I157" si="45">$C$3*0.5</f>
        <v>50</v>
      </c>
      <c r="E157" s="12">
        <f t="shared" si="45"/>
        <v>50</v>
      </c>
      <c r="F157" s="12">
        <f t="shared" si="45"/>
        <v>50</v>
      </c>
      <c r="G157" s="12">
        <f t="shared" si="45"/>
        <v>50</v>
      </c>
      <c r="H157" s="12">
        <f t="shared" si="45"/>
        <v>50</v>
      </c>
      <c r="I157" s="12">
        <f t="shared" si="45"/>
        <v>50</v>
      </c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9"/>
      <c r="B158" s="10"/>
      <c r="C158" s="12">
        <v>3</v>
      </c>
      <c r="D158" s="12">
        <f t="shared" ref="D158:I158" si="46">$C$3*0.65</f>
        <v>65</v>
      </c>
      <c r="E158" s="12">
        <f t="shared" si="46"/>
        <v>65</v>
      </c>
      <c r="F158" s="12">
        <f t="shared" si="46"/>
        <v>65</v>
      </c>
      <c r="G158" s="12">
        <f t="shared" si="46"/>
        <v>65</v>
      </c>
      <c r="H158" s="12">
        <f t="shared" si="46"/>
        <v>65</v>
      </c>
      <c r="I158" s="12">
        <f t="shared" si="46"/>
        <v>65</v>
      </c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9"/>
      <c r="B159" s="10"/>
      <c r="C159" s="12">
        <v>2</v>
      </c>
      <c r="D159" s="12">
        <f t="shared" ref="D159:I159" si="47">$C$3*0.75</f>
        <v>75</v>
      </c>
      <c r="E159" s="12">
        <f t="shared" si="47"/>
        <v>75</v>
      </c>
      <c r="F159" s="12">
        <f t="shared" si="47"/>
        <v>75</v>
      </c>
      <c r="G159" s="12">
        <f t="shared" si="47"/>
        <v>75</v>
      </c>
      <c r="H159" s="12">
        <f t="shared" si="47"/>
        <v>75</v>
      </c>
      <c r="I159" s="12">
        <f t="shared" si="47"/>
        <v>75</v>
      </c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9"/>
      <c r="B160" s="13" t="s">
        <v>16</v>
      </c>
      <c r="C160" s="12">
        <v>1</v>
      </c>
      <c r="D160" s="12"/>
      <c r="E160" s="12"/>
      <c r="F160" s="12"/>
      <c r="G160" s="12"/>
      <c r="H160" s="12"/>
      <c r="I160" s="12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9"/>
      <c r="B161" s="14" t="s">
        <v>17</v>
      </c>
      <c r="C161" s="12">
        <v>1</v>
      </c>
      <c r="D161" s="12"/>
      <c r="E161" s="12"/>
      <c r="F161" s="12"/>
      <c r="G161" s="12"/>
      <c r="H161" s="12"/>
      <c r="I161" s="12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9"/>
      <c r="B162" s="14" t="s">
        <v>17</v>
      </c>
      <c r="C162" s="12">
        <v>1</v>
      </c>
      <c r="D162" s="12"/>
      <c r="E162" s="12"/>
      <c r="F162" s="12"/>
      <c r="G162" s="12"/>
      <c r="H162" s="12"/>
      <c r="I162" s="12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9"/>
      <c r="B163" s="13" t="s">
        <v>18</v>
      </c>
      <c r="C163" s="12">
        <v>1</v>
      </c>
      <c r="D163" s="12"/>
      <c r="E163" s="12"/>
      <c r="F163" s="12"/>
      <c r="G163" s="12"/>
      <c r="H163" s="12"/>
      <c r="I163" s="12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9"/>
      <c r="B164" s="14" t="s">
        <v>17</v>
      </c>
      <c r="C164" s="15" t="s">
        <v>19</v>
      </c>
      <c r="D164" s="12"/>
      <c r="E164" s="12"/>
      <c r="F164" s="12"/>
      <c r="G164" s="12"/>
      <c r="H164" s="12"/>
      <c r="I164" s="12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9"/>
      <c r="B165" s="14" t="s">
        <v>17</v>
      </c>
      <c r="C165" s="15" t="s">
        <v>19</v>
      </c>
      <c r="D165" s="12"/>
      <c r="E165" s="12"/>
      <c r="F165" s="12"/>
      <c r="G165" s="12"/>
      <c r="H165" s="12"/>
      <c r="I165" s="12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9"/>
      <c r="B166" s="14" t="s">
        <v>17</v>
      </c>
      <c r="C166" s="15" t="s">
        <v>19</v>
      </c>
      <c r="D166" s="12"/>
      <c r="E166" s="12"/>
      <c r="F166" s="12"/>
      <c r="G166" s="12"/>
      <c r="H166" s="12"/>
      <c r="I166" s="12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9"/>
      <c r="B167" s="14" t="s">
        <v>17</v>
      </c>
      <c r="C167" s="15" t="s">
        <v>19</v>
      </c>
      <c r="D167" s="12"/>
      <c r="E167" s="12"/>
      <c r="F167" s="12"/>
      <c r="G167" s="12"/>
      <c r="H167" s="12"/>
      <c r="I167" s="12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9"/>
      <c r="B168" s="14" t="s">
        <v>17</v>
      </c>
      <c r="C168" s="15" t="s">
        <v>19</v>
      </c>
      <c r="D168" s="12"/>
      <c r="E168" s="12"/>
      <c r="F168" s="12"/>
      <c r="G168" s="12"/>
      <c r="H168" s="12"/>
      <c r="I168" s="12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9"/>
      <c r="B169" s="10" t="s">
        <v>13</v>
      </c>
      <c r="C169" s="12"/>
      <c r="D169" s="12"/>
      <c r="E169" s="12"/>
      <c r="F169" s="12"/>
      <c r="G169" s="12"/>
      <c r="H169" s="12"/>
      <c r="I169" s="12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9" t="s">
        <v>20</v>
      </c>
      <c r="B170" s="10" t="s">
        <v>21</v>
      </c>
      <c r="C170" s="12">
        <v>8</v>
      </c>
      <c r="D170" s="12">
        <f t="shared" ref="D170:I170" si="48">$D$3*0.25</f>
        <v>25</v>
      </c>
      <c r="E170" s="12">
        <f t="shared" si="48"/>
        <v>25</v>
      </c>
      <c r="F170" s="12">
        <f t="shared" si="48"/>
        <v>25</v>
      </c>
      <c r="G170" s="12">
        <f t="shared" si="48"/>
        <v>25</v>
      </c>
      <c r="H170" s="12">
        <f t="shared" si="48"/>
        <v>25</v>
      </c>
      <c r="I170" s="12">
        <f t="shared" si="48"/>
        <v>25</v>
      </c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9"/>
      <c r="B171" s="10"/>
      <c r="C171" s="12">
        <v>5</v>
      </c>
      <c r="D171" s="12">
        <f t="shared" ref="D171:I171" si="49">$D$3*0.4</f>
        <v>40</v>
      </c>
      <c r="E171" s="12">
        <f t="shared" si="49"/>
        <v>40</v>
      </c>
      <c r="F171" s="12">
        <f t="shared" si="49"/>
        <v>40</v>
      </c>
      <c r="G171" s="12">
        <f t="shared" si="49"/>
        <v>40</v>
      </c>
      <c r="H171" s="12">
        <f t="shared" si="49"/>
        <v>40</v>
      </c>
      <c r="I171" s="12">
        <f t="shared" si="49"/>
        <v>40</v>
      </c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9"/>
      <c r="B172" s="10"/>
      <c r="C172" s="12">
        <v>4</v>
      </c>
      <c r="D172" s="12">
        <f t="shared" ref="D172:I172" si="50">$D$3*0.5</f>
        <v>50</v>
      </c>
      <c r="E172" s="12">
        <f t="shared" si="50"/>
        <v>50</v>
      </c>
      <c r="F172" s="12">
        <f t="shared" si="50"/>
        <v>50</v>
      </c>
      <c r="G172" s="12">
        <f t="shared" si="50"/>
        <v>50</v>
      </c>
      <c r="H172" s="12">
        <f t="shared" si="50"/>
        <v>50</v>
      </c>
      <c r="I172" s="12">
        <f t="shared" si="50"/>
        <v>50</v>
      </c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9"/>
      <c r="B173" s="10"/>
      <c r="C173" s="12">
        <v>3</v>
      </c>
      <c r="D173" s="12">
        <f t="shared" ref="D173:I173" si="51">$D$3*0.65</f>
        <v>65</v>
      </c>
      <c r="E173" s="12">
        <f t="shared" si="51"/>
        <v>65</v>
      </c>
      <c r="F173" s="12">
        <f t="shared" si="51"/>
        <v>65</v>
      </c>
      <c r="G173" s="12">
        <f t="shared" si="51"/>
        <v>65</v>
      </c>
      <c r="H173" s="12">
        <f t="shared" si="51"/>
        <v>65</v>
      </c>
      <c r="I173" s="12">
        <f t="shared" si="51"/>
        <v>65</v>
      </c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9"/>
      <c r="B174" s="10"/>
      <c r="C174" s="12">
        <v>2</v>
      </c>
      <c r="D174" s="12">
        <f t="shared" ref="D174:I174" si="52">$D$3*0.75</f>
        <v>75</v>
      </c>
      <c r="E174" s="12">
        <f t="shared" si="52"/>
        <v>75</v>
      </c>
      <c r="F174" s="12">
        <f t="shared" si="52"/>
        <v>75</v>
      </c>
      <c r="G174" s="12">
        <f t="shared" si="52"/>
        <v>75</v>
      </c>
      <c r="H174" s="12">
        <f t="shared" si="52"/>
        <v>75</v>
      </c>
      <c r="I174" s="12">
        <f t="shared" si="52"/>
        <v>75</v>
      </c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9"/>
      <c r="B175" s="13" t="s">
        <v>16</v>
      </c>
      <c r="C175" s="12">
        <v>1</v>
      </c>
      <c r="D175" s="12"/>
      <c r="E175" s="12"/>
      <c r="F175" s="12"/>
      <c r="G175" s="12"/>
      <c r="H175" s="12"/>
      <c r="I175" s="12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9"/>
      <c r="B176" s="14" t="s">
        <v>17</v>
      </c>
      <c r="C176" s="12">
        <v>1</v>
      </c>
      <c r="D176" s="12"/>
      <c r="E176" s="12"/>
      <c r="F176" s="12"/>
      <c r="G176" s="12"/>
      <c r="H176" s="12"/>
      <c r="I176" s="12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9"/>
      <c r="B177" s="14" t="s">
        <v>17</v>
      </c>
      <c r="C177" s="12">
        <v>1</v>
      </c>
      <c r="D177" s="12"/>
      <c r="E177" s="12"/>
      <c r="F177" s="12"/>
      <c r="G177" s="12"/>
      <c r="H177" s="12"/>
      <c r="I177" s="12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9"/>
      <c r="B178" s="13" t="s">
        <v>18</v>
      </c>
      <c r="C178" s="12">
        <v>1</v>
      </c>
      <c r="D178" s="12"/>
      <c r="E178" s="12"/>
      <c r="F178" s="12"/>
      <c r="G178" s="12"/>
      <c r="H178" s="12"/>
      <c r="I178" s="12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9"/>
      <c r="B179" s="14" t="s">
        <v>17</v>
      </c>
      <c r="C179" s="15" t="s">
        <v>19</v>
      </c>
      <c r="D179" s="12"/>
      <c r="E179" s="12"/>
      <c r="F179" s="12"/>
      <c r="G179" s="12"/>
      <c r="H179" s="12"/>
      <c r="I179" s="12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9"/>
      <c r="B180" s="14" t="s">
        <v>17</v>
      </c>
      <c r="C180" s="15" t="s">
        <v>19</v>
      </c>
      <c r="D180" s="12"/>
      <c r="E180" s="12"/>
      <c r="F180" s="12"/>
      <c r="G180" s="12"/>
      <c r="H180" s="12"/>
      <c r="I180" s="12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9"/>
      <c r="B181" s="14" t="s">
        <v>17</v>
      </c>
      <c r="C181" s="15" t="s">
        <v>19</v>
      </c>
      <c r="D181" s="12"/>
      <c r="E181" s="12"/>
      <c r="F181" s="12"/>
      <c r="G181" s="12"/>
      <c r="H181" s="12"/>
      <c r="I181" s="12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9"/>
      <c r="B182" s="14" t="s">
        <v>17</v>
      </c>
      <c r="C182" s="15" t="s">
        <v>19</v>
      </c>
      <c r="D182" s="12"/>
      <c r="E182" s="12"/>
      <c r="F182" s="12"/>
      <c r="G182" s="12"/>
      <c r="H182" s="12"/>
      <c r="I182" s="12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9"/>
      <c r="B183" s="14" t="s">
        <v>17</v>
      </c>
      <c r="C183" s="15" t="s">
        <v>19</v>
      </c>
      <c r="D183" s="12"/>
      <c r="E183" s="12"/>
      <c r="F183" s="12"/>
      <c r="G183" s="12"/>
      <c r="H183" s="12"/>
      <c r="I183" s="12"/>
      <c r="J183" s="6" t="s">
        <v>1</v>
      </c>
      <c r="K183" s="11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9" t="s">
        <v>24</v>
      </c>
      <c r="B184" s="10" t="s">
        <v>4</v>
      </c>
      <c r="C184" s="12">
        <v>1</v>
      </c>
      <c r="D184" s="17" t="s">
        <v>25</v>
      </c>
      <c r="E184" s="12" t="s">
        <v>26</v>
      </c>
      <c r="F184" s="12" t="s">
        <v>26</v>
      </c>
      <c r="G184" s="17" t="s">
        <v>25</v>
      </c>
      <c r="H184" s="12" t="s">
        <v>26</v>
      </c>
      <c r="I184" s="12" t="s">
        <v>26</v>
      </c>
      <c r="J184" s="16" t="s">
        <v>22</v>
      </c>
      <c r="K184" s="16" t="s">
        <v>23</v>
      </c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9"/>
      <c r="B185" s="10"/>
      <c r="C185" s="12">
        <v>1</v>
      </c>
      <c r="D185" s="17" t="s">
        <v>25</v>
      </c>
      <c r="E185" s="12" t="s">
        <v>26</v>
      </c>
      <c r="F185" s="12" t="s">
        <v>26</v>
      </c>
      <c r="G185" s="17" t="s">
        <v>25</v>
      </c>
      <c r="H185" s="12" t="s">
        <v>26</v>
      </c>
      <c r="I185" s="12" t="s">
        <v>26</v>
      </c>
      <c r="J185" s="18">
        <v>0.7</v>
      </c>
      <c r="K185" s="11">
        <f t="shared" ref="K185:K188" si="53">J185*$E$3</f>
        <v>70</v>
      </c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9"/>
      <c r="B186" s="10"/>
      <c r="C186" s="12">
        <v>1</v>
      </c>
      <c r="D186" s="17" t="s">
        <v>25</v>
      </c>
      <c r="E186" s="12" t="s">
        <v>26</v>
      </c>
      <c r="F186" s="12" t="s">
        <v>26</v>
      </c>
      <c r="G186" s="17" t="s">
        <v>25</v>
      </c>
      <c r="H186" s="12" t="s">
        <v>26</v>
      </c>
      <c r="I186" s="12" t="s">
        <v>26</v>
      </c>
      <c r="J186" s="18">
        <v>0.75</v>
      </c>
      <c r="K186" s="11">
        <f t="shared" si="53"/>
        <v>75</v>
      </c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9"/>
      <c r="B187" s="10"/>
      <c r="C187" s="12">
        <v>1</v>
      </c>
      <c r="D187" s="17" t="s">
        <v>25</v>
      </c>
      <c r="E187" s="12" t="s">
        <v>26</v>
      </c>
      <c r="F187" s="12" t="s">
        <v>26</v>
      </c>
      <c r="G187" s="17" t="s">
        <v>25</v>
      </c>
      <c r="H187" s="12" t="s">
        <v>26</v>
      </c>
      <c r="I187" s="12" t="s">
        <v>26</v>
      </c>
      <c r="J187" s="18">
        <v>0.8</v>
      </c>
      <c r="K187" s="11">
        <f t="shared" si="53"/>
        <v>80</v>
      </c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9"/>
      <c r="B188" s="10"/>
      <c r="C188" s="12">
        <v>1</v>
      </c>
      <c r="D188" s="17" t="s">
        <v>25</v>
      </c>
      <c r="E188" s="12" t="s">
        <v>26</v>
      </c>
      <c r="F188" s="12" t="s">
        <v>26</v>
      </c>
      <c r="G188" s="17" t="s">
        <v>25</v>
      </c>
      <c r="H188" s="12" t="s">
        <v>26</v>
      </c>
      <c r="I188" s="12" t="s">
        <v>26</v>
      </c>
      <c r="J188" s="18">
        <v>0.85</v>
      </c>
      <c r="K188" s="11">
        <f t="shared" si="53"/>
        <v>85</v>
      </c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9"/>
      <c r="B189" s="14" t="s">
        <v>17</v>
      </c>
      <c r="C189" s="12">
        <v>1</v>
      </c>
      <c r="D189" s="12"/>
      <c r="E189" s="12" t="s">
        <v>26</v>
      </c>
      <c r="F189" s="12" t="s">
        <v>26</v>
      </c>
      <c r="G189" s="12"/>
      <c r="H189" s="12" t="s">
        <v>26</v>
      </c>
      <c r="I189" s="12" t="s">
        <v>26</v>
      </c>
      <c r="J189" s="11"/>
      <c r="K189" s="11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9"/>
      <c r="B190" s="14" t="s">
        <v>17</v>
      </c>
      <c r="C190" s="12">
        <v>1</v>
      </c>
      <c r="D190" s="12"/>
      <c r="E190" s="12" t="s">
        <v>26</v>
      </c>
      <c r="F190" s="12" t="s">
        <v>26</v>
      </c>
      <c r="G190" s="12"/>
      <c r="H190" s="12" t="s">
        <v>26</v>
      </c>
      <c r="I190" s="12" t="s">
        <v>26</v>
      </c>
      <c r="J190" s="6" t="s">
        <v>1</v>
      </c>
      <c r="K190" s="11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9"/>
      <c r="B191" s="14" t="s">
        <v>17</v>
      </c>
      <c r="C191" s="12">
        <v>1</v>
      </c>
      <c r="D191" s="12"/>
      <c r="E191" s="12" t="s">
        <v>26</v>
      </c>
      <c r="F191" s="12" t="s">
        <v>26</v>
      </c>
      <c r="G191" s="12"/>
      <c r="H191" s="12" t="s">
        <v>26</v>
      </c>
      <c r="I191" s="12" t="s">
        <v>26</v>
      </c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9"/>
      <c r="B192" s="14" t="s">
        <v>17</v>
      </c>
      <c r="C192" s="12">
        <v>1</v>
      </c>
      <c r="D192" s="12"/>
      <c r="E192" s="12" t="s">
        <v>26</v>
      </c>
      <c r="F192" s="12" t="s">
        <v>26</v>
      </c>
      <c r="G192" s="12"/>
      <c r="H192" s="12" t="s">
        <v>26</v>
      </c>
      <c r="I192" s="12" t="s">
        <v>26</v>
      </c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9"/>
      <c r="B193" s="14" t="s">
        <v>17</v>
      </c>
      <c r="C193" s="12">
        <v>1</v>
      </c>
      <c r="D193" s="12"/>
      <c r="E193" s="12" t="s">
        <v>26</v>
      </c>
      <c r="F193" s="12" t="s">
        <v>26</v>
      </c>
      <c r="G193" s="12"/>
      <c r="H193" s="12" t="s">
        <v>26</v>
      </c>
      <c r="I193" s="12" t="s">
        <v>26</v>
      </c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9" t="s">
        <v>27</v>
      </c>
      <c r="B194" s="10" t="s">
        <v>28</v>
      </c>
      <c r="C194" s="12" t="s">
        <v>29</v>
      </c>
      <c r="D194" s="12"/>
      <c r="E194" s="19"/>
      <c r="F194" s="19"/>
      <c r="G194" s="19"/>
      <c r="H194" s="19"/>
      <c r="I194" s="19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9"/>
      <c r="B195" s="10"/>
      <c r="C195" s="12" t="s">
        <v>29</v>
      </c>
      <c r="D195" s="12"/>
      <c r="E195" s="19"/>
      <c r="F195" s="19"/>
      <c r="G195" s="19"/>
      <c r="H195" s="19"/>
      <c r="I195" s="19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9"/>
      <c r="B196" s="10"/>
      <c r="C196" s="12" t="s">
        <v>29</v>
      </c>
      <c r="D196" s="12"/>
      <c r="E196" s="19"/>
      <c r="F196" s="19"/>
      <c r="G196" s="19"/>
      <c r="H196" s="19"/>
      <c r="I196" s="19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9" t="s">
        <v>30</v>
      </c>
      <c r="B197" s="10" t="s">
        <v>28</v>
      </c>
      <c r="C197" s="12" t="s">
        <v>29</v>
      </c>
      <c r="D197" s="12"/>
      <c r="E197" s="19"/>
      <c r="F197" s="19"/>
      <c r="G197" s="19"/>
      <c r="H197" s="19"/>
      <c r="I197" s="19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9"/>
      <c r="B198" s="10"/>
      <c r="C198" s="12" t="s">
        <v>29</v>
      </c>
      <c r="D198" s="12"/>
      <c r="E198" s="19"/>
      <c r="F198" s="19"/>
      <c r="G198" s="19"/>
      <c r="H198" s="19"/>
      <c r="I198" s="19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9"/>
      <c r="B199" s="10"/>
      <c r="C199" s="12" t="s">
        <v>29</v>
      </c>
      <c r="D199" s="12"/>
      <c r="E199" s="19"/>
      <c r="F199" s="19"/>
      <c r="G199" s="19"/>
      <c r="H199" s="19"/>
      <c r="I199" s="19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1" t="s">
        <v>35</v>
      </c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 t="s">
        <v>31</v>
      </c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2.75" customHeight="1" x14ac:dyDescent="0.2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2.75" customHeight="1" x14ac:dyDescent="0.2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2.75" customHeight="1" x14ac:dyDescent="0.2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2.75" customHeight="1" x14ac:dyDescent="0.2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Dive Straight In</vt:lpstr>
      <vt:lpstr>The Bare Minimum</vt:lpstr>
      <vt:lpstr>Frequency First, Then Intensity</vt:lpstr>
      <vt:lpstr>Intensity First, Then Frequency</vt:lpstr>
      <vt:lpstr>The Fire Rises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OLLIVIER Jerome</dc:creator>
  <cp:lastModifiedBy>OLLIVIER Jerome</cp:lastModifiedBy>
  <dcterms:created xsi:type="dcterms:W3CDTF">2018-03-27T14:54:17Z</dcterms:created>
  <dcterms:modified xsi:type="dcterms:W3CDTF">2018-03-27T14:54:31Z</dcterms:modified>
</cp:coreProperties>
</file>